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2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'Р1'!$D$1:$D$109</definedName>
  </definedNames>
  <calcPr fullCalcOnLoad="1"/>
</workbook>
</file>

<file path=xl/sharedStrings.xml><?xml version="1.0" encoding="utf-8"?>
<sst xmlns="http://schemas.openxmlformats.org/spreadsheetml/2006/main" count="332" uniqueCount="266">
  <si>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</si>
  <si>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</si>
  <si>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</si>
  <si>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</si>
  <si>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</si>
  <si>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</si>
  <si>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</si>
  <si>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</si>
  <si>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</si>
  <si>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</si>
  <si>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</si>
  <si>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</si>
  <si>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</si>
  <si>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</si>
  <si>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</si>
  <si>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</si>
  <si>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</si>
  <si>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</si>
  <si>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</si>
  <si>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</si>
  <si>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</si>
  <si>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</si>
  <si>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</si>
  <si>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</si>
  <si>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</si>
  <si>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</si>
  <si>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</si>
  <si>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</si>
  <si>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</si>
  <si>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</si>
  <si>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</si>
  <si>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</si>
  <si>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</si>
  <si>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</si>
  <si>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</si>
  <si>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</si>
  <si>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</si>
  <si>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</si>
  <si>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</si>
  <si>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</si>
  <si>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</si>
  <si>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</si>
  <si>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</si>
  <si>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</si>
  <si>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</si>
  <si>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</si>
  <si>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</si>
  <si>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</si>
  <si>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</si>
  <si>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</si>
  <si>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</si>
  <si>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</si>
  <si>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</si>
  <si>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</si>
  <si>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</si>
  <si>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</si>
  <si>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</si>
  <si>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</si>
  <si>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</si>
  <si>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</si>
  <si>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</si>
  <si>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</si>
  <si>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</si>
  <si>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</si>
  <si>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</si>
  <si>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</si>
  <si>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</si>
  <si>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</si>
  <si>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</si>
  <si>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</si>
  <si>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</si>
  <si>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</si>
  <si>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</si>
  <si>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</si>
  <si>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</si>
  <si>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</si>
  <si>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</si>
  <si>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</si>
  <si>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</si>
  <si>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</si>
  <si>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</si>
  <si>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</si>
  <si>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</si>
  <si>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</si>
  <si>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</si>
  <si>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</si>
  <si>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</si>
  <si>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</si>
  <si>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</si>
  <si>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</si>
  <si>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</si>
  <si>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</si>
  <si>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</si>
  <si>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</si>
  <si>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</si>
  <si>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</si>
  <si>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</si>
  <si>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</si>
  <si>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</si>
  <si>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</si>
  <si>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</si>
  <si>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</si>
  <si>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</si>
  <si>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</si>
  <si>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</si>
  <si>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</si>
  <si>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</si>
  <si>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</si>
  <si>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</si>
  <si>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</si>
  <si>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</si>
  <si>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</si>
  <si>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</si>
  <si>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</si>
  <si>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</si>
  <si>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</si>
  <si>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</si>
  <si>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</si>
  <si>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</si>
  <si>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</si>
  <si>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</si>
  <si>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</si>
  <si>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</si>
  <si>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</si>
  <si>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</si>
  <si>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</si>
  <si>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</si>
  <si>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</si>
  <si>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</si>
  <si>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</si>
  <si>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</si>
  <si>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</si>
  <si>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</si>
  <si>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</si>
  <si>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</si>
  <si>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</si>
  <si>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</si>
  <si>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</si>
  <si>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</si>
  <si>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</si>
  <si>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</si>
  <si>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</si>
  <si>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</si>
  <si>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</si>
  <si>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</si>
  <si>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</si>
  <si>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</si>
  <si>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</si>
  <si>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</si>
  <si>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</si>
  <si>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</si>
  <si>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</si>
  <si>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</si>
  <si>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</si>
  <si>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</si>
  <si>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</si>
  <si>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</si>
  <si>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</si>
  <si>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</si>
  <si>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</si>
  <si>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</si>
  <si>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</si>
  <si>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</si>
  <si>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</si>
  <si>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</si>
  <si>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</si>
  <si>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</si>
  <si>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</si>
  <si>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</si>
  <si>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</si>
  <si>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</si>
  <si>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</si>
  <si>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</si>
  <si>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</si>
  <si>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</si>
  <si>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</si>
  <si>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</si>
  <si>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</si>
  <si>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</si>
  <si>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</si>
  <si>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</si>
  <si>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</si>
  <si>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</si>
  <si>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</si>
  <si>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</si>
  <si>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</si>
  <si>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</si>
  <si>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</si>
  <si>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</si>
  <si>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</si>
  <si>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</si>
  <si>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</si>
  <si>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</si>
  <si>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</si>
  <si>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</si>
  <si>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</si>
  <si>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</si>
  <si>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</si>
  <si>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</si>
  <si>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</si>
  <si>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</si>
  <si>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</si>
  <si>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</si>
  <si>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</si>
  <si>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</si>
  <si>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</si>
  <si>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</si>
  <si>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</si>
  <si>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</si>
  <si>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</si>
  <si>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</si>
  <si>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</si>
  <si>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</si>
  <si>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</si>
  <si>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</si>
  <si>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</si>
  <si>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</si>
  <si>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</si>
  <si>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</si>
  <si>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</si>
  <si>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</si>
  <si>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</si>
  <si>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</si>
  <si>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</si>
  <si>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</si>
  <si>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</si>
  <si>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</si>
  <si>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</si>
  <si>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</si>
  <si>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</si>
  <si>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 xml:space="preserve">906 0701 0611125000 340 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</si>
  <si>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</si>
  <si>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</si>
  <si>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</si>
  <si>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</si>
  <si>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</si>
  <si>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</si>
  <si>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</si>
  <si>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</si>
  <si>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</si>
  <si>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</si>
  <si>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</si>
  <si>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</si>
  <si>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</si>
  <si>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</si>
  <si>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</si>
  <si>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</si>
  <si>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</si>
  <si>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</si>
  <si>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</si>
  <si>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</si>
  <si>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</si>
  <si>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</si>
  <si>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 xml:space="preserve"> Заведующая  МАДОУ "Детский сад "Сказка" </t>
  </si>
  <si>
    <t>Медведева Н.В</t>
  </si>
  <si>
    <t xml:space="preserve">Заведующая </t>
  </si>
  <si>
    <t>Медведева Н.В.</t>
  </si>
  <si>
    <t>на 2022 год и плановый период 2023 и 2024 годов</t>
  </si>
  <si>
    <t>на 2022г. текущий финансовый год</t>
  </si>
  <si>
    <t>на 2023 г. первый год планового периода</t>
  </si>
  <si>
    <t>на 2024 г. второй год планового периода</t>
  </si>
  <si>
    <r>
      <t>на 20</t>
    </r>
    <r>
      <rPr>
        <b/>
        <sz val="12"/>
        <color indexed="8"/>
        <rFont val="Times New Roman"/>
        <family val="1"/>
      </rPr>
      <t xml:space="preserve">22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</si>
  <si>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</si>
  <si>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24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</si>
  <si>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24 марта 2022 года.</t>
  </si>
  <si>
    <t>№ 3 от 24 марта  2022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</si>
</sst>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  <xf numFmtId="0" fontId="58" fillId="0" borderId="0" xfId="0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9"/>
  <sheetViews>
    <sheetView zoomScale="68" zoomScaleNormal="68" zoomScalePageLayoutView="0" workbookViewId="0" topLeftCell="A22">
      <selection activeCell="E23" sqref="E23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5" t="s">
        <v>0</v>
      </c>
      <c r="B1" s="195"/>
      <c r="C1" s="195"/>
      <c r="D1" s="195"/>
      <c r="E1" s="195"/>
      <c r="F1" s="195"/>
      <c r="G1" s="195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93" t="s">
        <v>258</v>
      </c>
      <c r="F2" s="193" t="s">
        <v>259</v>
      </c>
      <c r="G2" s="193" t="s">
        <v>260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7993.42</v>
      </c>
      <c r="F4" s="22">
        <v>26599.87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26599.87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67266284</v>
      </c>
      <c r="F6" s="64">
        <f>F12+F17+F22+F25+F27</f>
        <v>68841953</v>
      </c>
      <c r="G6" s="64">
        <f>G12+G17+G22+G25+G27</f>
        <v>69847128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65514284</v>
      </c>
      <c r="F12" s="54">
        <f>F14+F16</f>
        <v>67089953</v>
      </c>
      <c r="G12" s="54">
        <f>G14+G16</f>
        <v>68095128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58014284</v>
      </c>
      <c r="F14" s="22">
        <v>59489953</v>
      </c>
      <c r="G14" s="22">
        <v>60395128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7500000</v>
      </c>
      <c r="F16" s="22">
        <v>7600000</v>
      </c>
      <c r="G16" s="22">
        <v>7700000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1752000</v>
      </c>
      <c r="F22" s="54">
        <f>F23+F24</f>
        <v>1752000</v>
      </c>
      <c r="G22" s="54">
        <f>G23+G24</f>
        <v>1752000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1752000</v>
      </c>
      <c r="F23" s="22">
        <v>1752000</v>
      </c>
      <c r="G23" s="22">
        <v>1752000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67292883.87</v>
      </c>
      <c r="F29" s="64">
        <f>SUM(F31+F56+F67)</f>
        <v>68841953</v>
      </c>
      <c r="G29" s="64">
        <f>SUM(G31+G56+G67)</f>
        <v>69847128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50757822</v>
      </c>
      <c r="F31" s="79">
        <f>F32+F37+F43</f>
        <v>52872629</v>
      </c>
      <c r="G31" s="79">
        <f>G32+G37+G43</f>
        <v>53698752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38615148</v>
      </c>
      <c r="F32" s="161">
        <f>SUM(F33:F36)</f>
        <v>40239960</v>
      </c>
      <c r="G32" s="162">
        <f>SUM(G33:G36)</f>
        <v>40874464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22544129</v>
      </c>
      <c r="F33" s="134">
        <v>23320159</v>
      </c>
      <c r="G33" s="135">
        <v>23748623</v>
      </c>
      <c r="H33" s="70">
        <v>914349</v>
      </c>
      <c r="I33" s="71">
        <v>969210</v>
      </c>
      <c r="J33" s="93">
        <f>F33+F45</f>
        <v>30362848</v>
      </c>
      <c r="K33" s="93">
        <f>G33+G45</f>
        <v>30920707</v>
      </c>
      <c r="L33" s="93">
        <f>H33-J33</f>
        <v>-29448499</v>
      </c>
      <c r="M33" s="93">
        <f>I33-K33</f>
        <v>-29951497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5942110</v>
      </c>
      <c r="F34" s="132">
        <v>6088582</v>
      </c>
      <c r="G34" s="133">
        <v>6199559</v>
      </c>
      <c r="H34" s="22">
        <v>236942</v>
      </c>
      <c r="I34" s="73">
        <v>251868</v>
      </c>
      <c r="J34" s="93">
        <f>F34+F46</f>
        <v>7927334</v>
      </c>
      <c r="K34" s="93">
        <f>G34+G46</f>
        <v>8071826</v>
      </c>
      <c r="L34" s="93">
        <f>H34-J34</f>
        <v>-7690392</v>
      </c>
      <c r="M34" s="93">
        <f>I34-K34</f>
        <v>-7819958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9878909</v>
      </c>
      <c r="F35" s="134">
        <v>10581219</v>
      </c>
      <c r="G35" s="135">
        <v>10676282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1" t="s">
        <v>233</v>
      </c>
      <c r="B36" s="182"/>
      <c r="C36" s="183"/>
      <c r="D36" s="184" t="s">
        <v>234</v>
      </c>
      <c r="E36" s="185">
        <v>250000</v>
      </c>
      <c r="F36" s="186">
        <v>250000</v>
      </c>
      <c r="G36" s="187">
        <v>250000</v>
      </c>
      <c r="H36" s="188"/>
      <c r="I36" s="188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450000</v>
      </c>
      <c r="F37" s="92">
        <f>SUM(F38:F40)</f>
        <v>450000</v>
      </c>
      <c r="G37" s="143">
        <f>SUM(G38:G40)</f>
        <v>450000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100000</v>
      </c>
      <c r="F38" s="69">
        <v>100000</v>
      </c>
      <c r="G38" s="69">
        <v>100000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250000</v>
      </c>
      <c r="F39" s="22">
        <v>250000</v>
      </c>
      <c r="G39" s="22">
        <v>250000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100000</v>
      </c>
      <c r="F40" s="22">
        <v>100000</v>
      </c>
      <c r="G40" s="22">
        <v>100000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11692674</v>
      </c>
      <c r="F43" s="92">
        <f>SUM(F44:F47)</f>
        <v>12182669</v>
      </c>
      <c r="G43" s="143">
        <f>SUM(G44:G48)</f>
        <v>12374288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2908630</v>
      </c>
      <c r="F44" s="136">
        <v>3225728</v>
      </c>
      <c r="G44" s="136">
        <v>3254437</v>
      </c>
    </row>
    <row r="45" spans="1:14" ht="15.75">
      <c r="A45" s="24" t="s">
        <v>168</v>
      </c>
      <c r="B45" s="8"/>
      <c r="C45" s="9"/>
      <c r="D45" s="23" t="s">
        <v>211</v>
      </c>
      <c r="E45" s="132">
        <v>6883827</v>
      </c>
      <c r="F45" s="132">
        <v>7042689</v>
      </c>
      <c r="G45" s="132">
        <v>7172084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1824717</v>
      </c>
      <c r="F46" s="132">
        <v>1838752</v>
      </c>
      <c r="G46" s="132">
        <v>1872267</v>
      </c>
    </row>
    <row r="47" spans="1:7" ht="15.75">
      <c r="A47" s="24" t="s">
        <v>235</v>
      </c>
      <c r="B47" s="8"/>
      <c r="C47" s="9"/>
      <c r="D47" s="23" t="s">
        <v>236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2330000</v>
      </c>
      <c r="F56" s="92">
        <f>SUM(F58:F61)</f>
        <v>1459137</v>
      </c>
      <c r="G56" s="143">
        <f>SUM(G58:G61)</f>
        <v>1472396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2240000</v>
      </c>
      <c r="F58" s="27">
        <v>1369137</v>
      </c>
      <c r="G58" s="27">
        <v>1382396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239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239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238</v>
      </c>
      <c r="B61" s="14"/>
      <c r="C61" s="13">
        <v>852</v>
      </c>
      <c r="D61" s="36" t="s">
        <v>240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14205061.870000001</v>
      </c>
      <c r="F67" s="91">
        <f>F68+F70+F71+F72</f>
        <v>14510187</v>
      </c>
      <c r="G67" s="91">
        <f>G68+G70+G71+G72</f>
        <v>14675980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SUM(E74:E90)</f>
        <v>14205061.870000001</v>
      </c>
      <c r="F72" s="37">
        <f>SUM(F74:F90)</f>
        <v>14510187</v>
      </c>
      <c r="G72" s="37">
        <f>SUM(G74:G90)</f>
        <v>14675980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71800</v>
      </c>
      <c r="F74" s="37">
        <v>94352</v>
      </c>
      <c r="G74" s="37">
        <v>95191</v>
      </c>
    </row>
    <row r="75" spans="1:7" s="155" customFormat="1" ht="15.75">
      <c r="A75" s="167" t="s">
        <v>241</v>
      </c>
      <c r="B75" s="34"/>
      <c r="C75" s="35">
        <v>244</v>
      </c>
      <c r="D75" s="36" t="s">
        <v>172</v>
      </c>
      <c r="E75" s="37">
        <v>470000</v>
      </c>
      <c r="F75" s="37">
        <v>485000</v>
      </c>
      <c r="G75" s="37">
        <v>495000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2958001</v>
      </c>
      <c r="F76" s="37">
        <v>3428206</v>
      </c>
      <c r="G76" s="37">
        <v>3453034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252651</v>
      </c>
      <c r="F77" s="37">
        <v>184409</v>
      </c>
      <c r="G77" s="37">
        <v>183762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559000</v>
      </c>
      <c r="F78" s="37">
        <v>310000</v>
      </c>
      <c r="G78" s="37">
        <v>315000</v>
      </c>
    </row>
    <row r="79" spans="1:7" s="155" customFormat="1" ht="15.75">
      <c r="A79" s="167" t="s">
        <v>251</v>
      </c>
      <c r="B79" s="34"/>
      <c r="C79" s="35">
        <v>244</v>
      </c>
      <c r="D79" s="36" t="s">
        <v>252</v>
      </c>
      <c r="E79" s="173"/>
      <c r="F79" s="37"/>
      <c r="G79" s="37"/>
    </row>
    <row r="80" spans="1:7" s="155" customFormat="1" ht="15.75">
      <c r="A80" s="167" t="s">
        <v>181</v>
      </c>
      <c r="B80" s="34"/>
      <c r="C80" s="35">
        <v>244</v>
      </c>
      <c r="D80" s="168" t="s">
        <v>230</v>
      </c>
      <c r="E80" s="173">
        <v>439200</v>
      </c>
      <c r="F80" s="37">
        <v>477410</v>
      </c>
      <c r="G80" s="37">
        <v>481564</v>
      </c>
    </row>
    <row r="81" spans="1:7" s="155" customFormat="1" ht="31.5">
      <c r="A81" s="33" t="s">
        <v>247</v>
      </c>
      <c r="B81" s="34"/>
      <c r="C81" s="35">
        <v>244</v>
      </c>
      <c r="D81" s="168" t="s">
        <v>248</v>
      </c>
      <c r="E81" s="173"/>
      <c r="F81" s="37"/>
      <c r="G81" s="37"/>
    </row>
    <row r="82" spans="1:7" s="155" customFormat="1" ht="15.75">
      <c r="A82" s="167" t="s">
        <v>249</v>
      </c>
      <c r="B82" s="34"/>
      <c r="C82" s="35">
        <v>244</v>
      </c>
      <c r="D82" s="168" t="s">
        <v>250</v>
      </c>
      <c r="E82" s="173"/>
      <c r="F82" s="37"/>
      <c r="G82" s="37"/>
    </row>
    <row r="83" spans="1:7" s="155" customFormat="1" ht="15.75">
      <c r="A83" s="167" t="s">
        <v>179</v>
      </c>
      <c r="B83" s="34"/>
      <c r="C83" s="35">
        <v>244</v>
      </c>
      <c r="D83" s="36" t="s">
        <v>216</v>
      </c>
      <c r="E83" s="173"/>
      <c r="F83" s="37"/>
      <c r="G83" s="37"/>
    </row>
    <row r="84" spans="1:7" s="155" customFormat="1" ht="15.75">
      <c r="A84" s="167" t="s">
        <v>180</v>
      </c>
      <c r="B84" s="34"/>
      <c r="C84" s="35">
        <v>244</v>
      </c>
      <c r="D84" s="36" t="s">
        <v>176</v>
      </c>
      <c r="E84" s="37">
        <v>20000</v>
      </c>
      <c r="F84" s="37"/>
      <c r="G84" s="37"/>
    </row>
    <row r="85" spans="1:7" s="155" customFormat="1" ht="15.75">
      <c r="A85" s="167" t="s">
        <v>182</v>
      </c>
      <c r="B85" s="34"/>
      <c r="C85" s="35">
        <v>244</v>
      </c>
      <c r="D85" s="36" t="s">
        <v>177</v>
      </c>
      <c r="E85" s="37">
        <v>150000</v>
      </c>
      <c r="F85" s="37">
        <v>150000</v>
      </c>
      <c r="G85" s="37">
        <v>150000</v>
      </c>
    </row>
    <row r="86" spans="1:7" ht="15.75">
      <c r="A86" s="11" t="s">
        <v>181</v>
      </c>
      <c r="B86" s="14"/>
      <c r="C86" s="13">
        <v>244</v>
      </c>
      <c r="D86" s="25" t="s">
        <v>178</v>
      </c>
      <c r="E86" s="27">
        <v>381310</v>
      </c>
      <c r="F86" s="27">
        <v>404310</v>
      </c>
      <c r="G86" s="27">
        <v>425929</v>
      </c>
    </row>
    <row r="87" spans="1:7" s="155" customFormat="1" ht="16.5" thickBot="1">
      <c r="A87" s="174" t="s">
        <v>181</v>
      </c>
      <c r="B87" s="175"/>
      <c r="C87" s="176">
        <v>244</v>
      </c>
      <c r="D87" s="177" t="s">
        <v>207</v>
      </c>
      <c r="E87" s="178">
        <v>7001099.87</v>
      </c>
      <c r="F87" s="178">
        <v>7074500</v>
      </c>
      <c r="G87" s="178">
        <v>7174500</v>
      </c>
    </row>
    <row r="88" spans="1:7" s="155" customFormat="1" ht="15.75">
      <c r="A88" s="189" t="s">
        <v>242</v>
      </c>
      <c r="B88" s="190"/>
      <c r="C88" s="191">
        <v>244</v>
      </c>
      <c r="D88" s="192" t="s">
        <v>245</v>
      </c>
      <c r="E88" s="109">
        <v>50000</v>
      </c>
      <c r="F88" s="109">
        <v>50000</v>
      </c>
      <c r="G88" s="109">
        <v>50000</v>
      </c>
    </row>
    <row r="89" spans="1:7" s="155" customFormat="1" ht="15.75">
      <c r="A89" s="189" t="s">
        <v>237</v>
      </c>
      <c r="B89" s="190"/>
      <c r="C89" s="191">
        <v>244</v>
      </c>
      <c r="D89" s="192" t="s">
        <v>246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217</v>
      </c>
      <c r="B90" s="34"/>
      <c r="C90" s="35">
        <v>244</v>
      </c>
      <c r="D90" s="36" t="s">
        <v>218</v>
      </c>
      <c r="E90" s="37">
        <v>1752000</v>
      </c>
      <c r="F90" s="37">
        <v>1752000</v>
      </c>
      <c r="G90" s="37">
        <v>1752000</v>
      </c>
    </row>
    <row r="91" spans="1:15" ht="31.5">
      <c r="A91" s="7" t="s">
        <v>100</v>
      </c>
      <c r="B91" s="14" t="s">
        <v>63</v>
      </c>
      <c r="C91" s="13">
        <v>400</v>
      </c>
      <c r="D91" s="25"/>
      <c r="E91" s="27"/>
      <c r="F91" s="27"/>
      <c r="G91" s="27"/>
      <c r="O91" s="93"/>
    </row>
    <row r="92" spans="1:7" ht="15.75">
      <c r="A92" s="7" t="s">
        <v>18</v>
      </c>
      <c r="B92" s="14" t="s">
        <v>64</v>
      </c>
      <c r="C92" s="13">
        <v>406</v>
      </c>
      <c r="D92" s="25"/>
      <c r="E92" s="27"/>
      <c r="F92" s="27"/>
      <c r="G92" s="27"/>
    </row>
    <row r="93" spans="1:7" ht="31.5">
      <c r="A93" s="7" t="s">
        <v>101</v>
      </c>
      <c r="B93" s="14"/>
      <c r="C93" s="13"/>
      <c r="D93" s="25"/>
      <c r="E93" s="27"/>
      <c r="F93" s="27"/>
      <c r="G93" s="27"/>
    </row>
    <row r="94" spans="1:7" ht="31.5">
      <c r="A94" s="7" t="s">
        <v>102</v>
      </c>
      <c r="B94" s="14" t="s">
        <v>65</v>
      </c>
      <c r="C94" s="13">
        <v>407</v>
      </c>
      <c r="D94" s="25"/>
      <c r="E94" s="27"/>
      <c r="F94" s="27"/>
      <c r="G94" s="27"/>
    </row>
    <row r="95" spans="1:7" ht="15.75">
      <c r="A95" s="28" t="s">
        <v>187</v>
      </c>
      <c r="B95" s="29" t="s">
        <v>66</v>
      </c>
      <c r="C95" s="30">
        <v>100</v>
      </c>
      <c r="D95" s="31"/>
      <c r="E95" s="32"/>
      <c r="F95" s="32"/>
      <c r="G95" s="32"/>
    </row>
    <row r="96" spans="1:7" ht="15.75">
      <c r="A96" s="7" t="s">
        <v>18</v>
      </c>
      <c r="B96" s="14" t="s">
        <v>103</v>
      </c>
      <c r="C96" s="13"/>
      <c r="D96" s="25"/>
      <c r="E96" s="27"/>
      <c r="F96" s="27"/>
      <c r="G96" s="27"/>
    </row>
    <row r="97" spans="1:7" ht="15.75">
      <c r="A97" s="7" t="s">
        <v>188</v>
      </c>
      <c r="B97" s="14"/>
      <c r="C97" s="13"/>
      <c r="D97" s="25"/>
      <c r="E97" s="27"/>
      <c r="F97" s="27"/>
      <c r="G97" s="27"/>
    </row>
    <row r="98" spans="1:7" ht="15.75">
      <c r="A98" s="7" t="s">
        <v>189</v>
      </c>
      <c r="B98" s="14" t="s">
        <v>104</v>
      </c>
      <c r="C98" s="13"/>
      <c r="D98" s="25"/>
      <c r="E98" s="27"/>
      <c r="F98" s="27"/>
      <c r="G98" s="27"/>
    </row>
    <row r="99" spans="1:7" ht="15.75">
      <c r="A99" s="11" t="s">
        <v>190</v>
      </c>
      <c r="B99" s="14" t="s">
        <v>105</v>
      </c>
      <c r="C99" s="13"/>
      <c r="D99" s="25"/>
      <c r="E99" s="27"/>
      <c r="F99" s="27"/>
      <c r="G99" s="27"/>
    </row>
    <row r="100" spans="1:7" ht="15.75">
      <c r="A100" s="38" t="s">
        <v>191</v>
      </c>
      <c r="B100" s="29" t="s">
        <v>106</v>
      </c>
      <c r="C100" s="30" t="s">
        <v>16</v>
      </c>
      <c r="D100" s="31"/>
      <c r="E100" s="32"/>
      <c r="F100" s="32"/>
      <c r="G100" s="32"/>
    </row>
    <row r="101" spans="1:7" ht="15.75">
      <c r="A101" s="11" t="s">
        <v>75</v>
      </c>
      <c r="B101" s="14" t="s">
        <v>107</v>
      </c>
      <c r="C101" s="13">
        <v>610</v>
      </c>
      <c r="D101" s="25"/>
      <c r="E101" s="27"/>
      <c r="F101" s="27"/>
      <c r="G101" s="27"/>
    </row>
    <row r="102" spans="1:7" ht="15.75">
      <c r="A102" s="11" t="s">
        <v>108</v>
      </c>
      <c r="B102" s="14"/>
      <c r="C102" s="13"/>
      <c r="D102" s="25"/>
      <c r="E102" s="27"/>
      <c r="F102" s="27"/>
      <c r="G102" s="27"/>
    </row>
    <row r="103" spans="1:7" ht="15.75">
      <c r="A103" s="1"/>
      <c r="B103" s="4"/>
      <c r="C103" s="1"/>
      <c r="D103" s="1"/>
      <c r="E103" s="1"/>
      <c r="F103" s="1"/>
      <c r="G103" s="1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</sheetData>
  <sheetProtection/>
  <autoFilter ref="D1:D10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6" zoomScaleNormal="76" zoomScalePageLayoutView="0" workbookViewId="0" topLeftCell="A1">
      <selection activeCell="F7" sqref="F7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196" t="s">
        <v>206</v>
      </c>
      <c r="B1" s="197"/>
      <c r="C1" s="197"/>
      <c r="D1" s="197"/>
      <c r="E1" s="197"/>
      <c r="F1" s="197"/>
      <c r="G1" s="197"/>
    </row>
    <row r="2" spans="1:7" ht="18" customHeight="1">
      <c r="A2" s="198" t="s">
        <v>109</v>
      </c>
      <c r="B2" s="198" t="s">
        <v>1</v>
      </c>
      <c r="C2" s="198" t="s">
        <v>110</v>
      </c>
      <c r="D2" s="198" t="s">
        <v>111</v>
      </c>
      <c r="E2" s="199" t="s">
        <v>112</v>
      </c>
      <c r="F2" s="199"/>
      <c r="G2" s="199"/>
    </row>
    <row r="3" spans="1:7" ht="69" customHeight="1">
      <c r="A3" s="198"/>
      <c r="B3" s="198"/>
      <c r="C3" s="198"/>
      <c r="D3" s="198"/>
      <c r="E3" s="194" t="s">
        <v>261</v>
      </c>
      <c r="F3" s="194" t="s">
        <v>262</v>
      </c>
      <c r="G3" s="194" t="s">
        <v>263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14178462</v>
      </c>
      <c r="F5" s="101">
        <f>F10</f>
        <v>14510187</v>
      </c>
      <c r="G5" s="101">
        <f>G10</f>
        <v>14675980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14178462</v>
      </c>
      <c r="F8" s="46">
        <f>F5</f>
        <v>14510187</v>
      </c>
      <c r="G8" s="46">
        <f>G5</f>
        <v>14675980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14178462</v>
      </c>
      <c r="F10" s="101">
        <f>F12+F21+F16</f>
        <v>14510187</v>
      </c>
      <c r="G10" s="101">
        <f>G12+G21+G16</f>
        <v>14675980</v>
      </c>
      <c r="H10" s="169">
        <f>'Р1'!E72</f>
        <v>14205061.870000001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5301962</v>
      </c>
      <c r="F12" s="137">
        <f>F14+F15</f>
        <v>5533687</v>
      </c>
      <c r="G12" s="137">
        <f>G14+G15</f>
        <v>5599480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SUM('Р1'!E74:E86)</f>
        <v>5301962</v>
      </c>
      <c r="F15" s="109">
        <f>SUM('Р1'!F74:F86)</f>
        <v>5533687</v>
      </c>
      <c r="G15" s="109">
        <f>SUM('Р1'!G74:G86)</f>
        <v>5599480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1752000</v>
      </c>
      <c r="F16" s="113">
        <f>F18+F19</f>
        <v>1752000</v>
      </c>
      <c r="G16" s="113">
        <f>G18+G19</f>
        <v>1752000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'Р1'!E90</f>
        <v>1752000</v>
      </c>
      <c r="F19" s="179">
        <f>'Р1'!F90</f>
        <v>1752000</v>
      </c>
      <c r="G19" s="179">
        <f>'Р1'!G90</f>
        <v>1752000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7124500</v>
      </c>
      <c r="F21" s="113">
        <f>F23+F24</f>
        <v>7224500</v>
      </c>
      <c r="G21" s="113">
        <f>G23+G24</f>
        <v>7324500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7124500</v>
      </c>
      <c r="F24" s="179">
        <v>7224500</v>
      </c>
      <c r="G24" s="179">
        <v>7324500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5"/>
      <c r="B26" s="80" t="s">
        <v>150</v>
      </c>
      <c r="C26" s="208" t="s">
        <v>151</v>
      </c>
      <c r="D26" s="202"/>
      <c r="E26" s="202"/>
      <c r="F26" s="202"/>
      <c r="G26" s="200"/>
    </row>
    <row r="27" spans="1:7" ht="16.5" thickBot="1">
      <c r="A27" s="206"/>
      <c r="B27" s="84"/>
      <c r="C27" s="210"/>
      <c r="D27" s="203"/>
      <c r="E27" s="203"/>
      <c r="F27" s="203"/>
      <c r="G27" s="204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14178462</v>
      </c>
      <c r="F28" s="121">
        <f>F10</f>
        <v>14510187</v>
      </c>
      <c r="G28" s="121">
        <f>G10</f>
        <v>14675980</v>
      </c>
    </row>
    <row r="29" spans="1:7" ht="15.75">
      <c r="A29" s="205"/>
      <c r="B29" s="80" t="s">
        <v>150</v>
      </c>
      <c r="C29" s="208" t="s">
        <v>155</v>
      </c>
      <c r="D29" s="202"/>
      <c r="E29" s="202"/>
      <c r="F29" s="202"/>
      <c r="G29" s="200"/>
    </row>
    <row r="30" spans="1:7" ht="16.5" thickBot="1">
      <c r="A30" s="207"/>
      <c r="B30" s="131"/>
      <c r="C30" s="209"/>
      <c r="D30" s="211"/>
      <c r="E30" s="211"/>
      <c r="F30" s="211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255</v>
      </c>
      <c r="C32" s="21" t="s">
        <v>157</v>
      </c>
      <c r="D32" s="214" t="s">
        <v>256</v>
      </c>
      <c r="E32" s="214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212" t="s">
        <v>159</v>
      </c>
      <c r="E33" s="212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214" t="s">
        <v>244</v>
      </c>
      <c r="E34" s="214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212" t="s">
        <v>159</v>
      </c>
      <c r="E35" s="212"/>
      <c r="F35" s="18"/>
      <c r="G35" s="18"/>
    </row>
    <row r="36" spans="1:7" ht="26.25" customHeight="1" hidden="1">
      <c r="A36" s="2"/>
      <c r="B36" s="5" t="s">
        <v>161</v>
      </c>
      <c r="C36" s="213" t="s">
        <v>162</v>
      </c>
      <c r="D36" s="213"/>
      <c r="E36" s="214"/>
      <c r="F36" s="214"/>
      <c r="G36" s="21" t="s">
        <v>165</v>
      </c>
    </row>
    <row r="37" spans="1:7" ht="25.5" customHeight="1" hidden="1">
      <c r="A37" s="2"/>
      <c r="B37" s="5"/>
      <c r="C37" s="212" t="s">
        <v>163</v>
      </c>
      <c r="D37" s="212"/>
      <c r="E37" s="212" t="s">
        <v>164</v>
      </c>
      <c r="F37" s="212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A1:G1"/>
    <mergeCell ref="A2:A3"/>
    <mergeCell ref="B2:B3"/>
    <mergeCell ref="C2:C3"/>
    <mergeCell ref="D2:D3"/>
    <mergeCell ref="E2:G2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4">
      <selection activeCell="G9" sqref="G9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5"/>
      <c r="B2" s="215"/>
      <c r="C2" s="215"/>
      <c r="D2" s="215"/>
      <c r="F2" s="216" t="s">
        <v>192</v>
      </c>
      <c r="G2" s="215"/>
      <c r="H2" s="215"/>
      <c r="I2" s="215"/>
      <c r="J2" s="215"/>
    </row>
    <row r="3" spans="1:10" ht="15">
      <c r="A3" s="215"/>
      <c r="B3" s="215"/>
      <c r="C3" s="215"/>
      <c r="D3" s="215"/>
      <c r="F3" s="216" t="s">
        <v>253</v>
      </c>
      <c r="G3" s="215"/>
      <c r="H3" s="215"/>
      <c r="I3" s="215"/>
      <c r="J3" s="215"/>
    </row>
    <row r="4" spans="1:4" ht="15">
      <c r="A4" s="157"/>
      <c r="B4" s="157"/>
      <c r="C4" s="157"/>
      <c r="D4" s="157"/>
    </row>
    <row r="5" spans="1:10" ht="15">
      <c r="A5" s="215"/>
      <c r="B5" s="215"/>
      <c r="C5" s="215"/>
      <c r="D5" s="215"/>
      <c r="F5" s="216" t="s">
        <v>254</v>
      </c>
      <c r="G5" s="215"/>
      <c r="H5" s="215"/>
      <c r="I5" s="215"/>
      <c r="J5" s="215"/>
    </row>
    <row r="6" spans="1:10" ht="15">
      <c r="A6" s="215"/>
      <c r="B6" s="215"/>
      <c r="C6" s="215"/>
      <c r="D6" s="215"/>
      <c r="F6" s="216"/>
      <c r="G6" s="215"/>
      <c r="H6" s="215"/>
      <c r="I6" s="215"/>
      <c r="J6" s="215"/>
    </row>
    <row r="7" ht="15">
      <c r="F7" t="s">
        <v>243</v>
      </c>
    </row>
    <row r="8" ht="15">
      <c r="F8" t="s">
        <v>265</v>
      </c>
    </row>
    <row r="11" spans="2:9" ht="15">
      <c r="B11" s="158"/>
      <c r="C11" s="158"/>
      <c r="D11" s="158"/>
      <c r="E11" s="223" t="s">
        <v>219</v>
      </c>
      <c r="F11" s="223"/>
      <c r="G11" s="158"/>
      <c r="H11" s="158"/>
      <c r="I11" s="158"/>
    </row>
    <row r="12" spans="2:9" ht="15">
      <c r="B12" s="223" t="s">
        <v>220</v>
      </c>
      <c r="C12" s="223"/>
      <c r="D12" s="223"/>
      <c r="E12" s="223"/>
      <c r="F12" s="223"/>
      <c r="G12" s="223"/>
      <c r="H12" s="223"/>
      <c r="I12" s="223"/>
    </row>
    <row r="13" spans="2:9" ht="15">
      <c r="B13" s="223" t="s">
        <v>257</v>
      </c>
      <c r="C13" s="223"/>
      <c r="D13" s="223"/>
      <c r="E13" s="223"/>
      <c r="F13" s="223"/>
      <c r="G13" s="223"/>
      <c r="H13" s="223"/>
      <c r="I13" s="223"/>
    </row>
    <row r="14" spans="2:9" ht="15">
      <c r="B14" s="223" t="s">
        <v>264</v>
      </c>
      <c r="C14" s="223"/>
      <c r="D14" s="223"/>
      <c r="E14" s="223"/>
      <c r="F14" s="223"/>
      <c r="G14" s="223"/>
      <c r="H14" s="223"/>
      <c r="I14" s="223"/>
    </row>
    <row r="17" spans="1:10" ht="46.5" customHeight="1">
      <c r="A17" s="220" t="s">
        <v>231</v>
      </c>
      <c r="B17" s="220"/>
      <c r="C17" s="220"/>
      <c r="D17" s="220"/>
      <c r="E17" s="220"/>
      <c r="F17" s="219"/>
      <c r="G17" s="219"/>
      <c r="H17" s="219"/>
      <c r="I17" s="219"/>
      <c r="J17" s="219"/>
    </row>
    <row r="18" spans="1:10" ht="43.5" customHeight="1">
      <c r="A18" s="220" t="s">
        <v>221</v>
      </c>
      <c r="B18" s="220"/>
      <c r="C18" s="220"/>
      <c r="D18" s="220"/>
      <c r="E18" s="220"/>
      <c r="F18" s="220" t="s">
        <v>222</v>
      </c>
      <c r="G18" s="220"/>
      <c r="H18" s="220"/>
      <c r="I18" s="220"/>
      <c r="J18" s="220"/>
    </row>
    <row r="19" spans="1:10" ht="29.25" customHeight="1">
      <c r="A19" s="219" t="s">
        <v>232</v>
      </c>
      <c r="B19" s="219"/>
      <c r="C19" s="219"/>
      <c r="D19" s="219"/>
      <c r="E19" s="219"/>
      <c r="F19" s="219"/>
      <c r="G19" s="219"/>
      <c r="H19" s="219"/>
      <c r="I19" s="219"/>
      <c r="J19" s="219"/>
    </row>
    <row r="22" ht="15">
      <c r="H22" s="159" t="s">
        <v>223</v>
      </c>
    </row>
    <row r="23" spans="6:8" ht="15">
      <c r="F23" s="160"/>
      <c r="G23" s="160" t="s">
        <v>224</v>
      </c>
      <c r="H23" s="180">
        <v>44644</v>
      </c>
    </row>
    <row r="24" spans="5:8" ht="15">
      <c r="E24" s="217" t="s">
        <v>225</v>
      </c>
      <c r="F24" s="217"/>
      <c r="G24" s="218"/>
      <c r="H24" s="159"/>
    </row>
    <row r="25" spans="6:8" ht="15">
      <c r="F25" s="221" t="s">
        <v>226</v>
      </c>
      <c r="G25" s="222"/>
      <c r="H25" s="159">
        <v>906</v>
      </c>
    </row>
    <row r="26" spans="5:8" ht="15">
      <c r="E26" s="217" t="s">
        <v>225</v>
      </c>
      <c r="F26" s="217"/>
      <c r="G26" s="218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B12:I12"/>
    <mergeCell ref="A6:D6"/>
    <mergeCell ref="F19:J19"/>
    <mergeCell ref="A17:E17"/>
    <mergeCell ref="A19:E19"/>
    <mergeCell ref="B13:I13"/>
    <mergeCell ref="E11:F11"/>
    <mergeCell ref="E26:G26"/>
    <mergeCell ref="F17:J17"/>
    <mergeCell ref="F18:J18"/>
    <mergeCell ref="E24:G24"/>
    <mergeCell ref="F25:G25"/>
    <mergeCell ref="B14:I14"/>
    <mergeCell ref="A18:E18"/>
    <mergeCell ref="A2:D2"/>
    <mergeCell ref="F2:J2"/>
    <mergeCell ref="A3:D3"/>
    <mergeCell ref="F3:J3"/>
    <mergeCell ref="A5:D5"/>
    <mergeCell ref="F6:J6"/>
    <mergeCell ref="F5:J5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2022-03-24T06:39:08Z</dcterms:modified>
  <cp:category/>
  <cp:version/>
  <cp:contentType/>
  <cp:contentStatus/>
</cp:coreProperties>
</file>