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2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'Р1'!$D$1:$D$110</definedName>
  </definedNames>
  <calcPr fullCalcOnLoad="1"/>
</workbook>
</file>

<file path=xl/sharedStrings.xml><?xml version="1.0" encoding="utf-8"?>
<sst xmlns="http://schemas.openxmlformats.org/spreadsheetml/2006/main" count="334" uniqueCount="268">
  <si>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</si>
  <si>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</si>
  <si>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</si>
  <si>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</si>
  <si>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</si>
  <si>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</si>
  <si>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</si>
  <si>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</si>
  <si>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</si>
  <si>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</si>
  <si>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</si>
  <si>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</si>
  <si>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</si>
  <si>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</si>
  <si>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</si>
  <si>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</si>
  <si>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</si>
  <si>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</si>
  <si>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</si>
  <si>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</si>
  <si>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</si>
  <si>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</si>
  <si>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</si>
  <si>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</si>
  <si>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</si>
  <si>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</si>
  <si>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</si>
  <si>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</si>
  <si>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</si>
  <si>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</si>
  <si>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</si>
  <si>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</si>
  <si>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</si>
  <si>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</si>
  <si>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</si>
  <si>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</si>
  <si>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</si>
  <si>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</si>
  <si>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</si>
  <si>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</si>
  <si>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</si>
  <si>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</si>
  <si>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</si>
  <si>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</si>
  <si>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</si>
  <si>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</si>
  <si>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</si>
  <si>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</si>
  <si>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</si>
  <si>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</si>
  <si>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</si>
  <si>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</si>
  <si>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</si>
  <si>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</si>
  <si>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</si>
  <si>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</si>
  <si>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</si>
  <si>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</si>
  <si>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</si>
  <si>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</si>
  <si>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</si>
  <si>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</si>
  <si>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</si>
  <si>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</si>
  <si>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</si>
  <si>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</si>
  <si>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</si>
  <si>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</si>
  <si>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</si>
  <si>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</si>
  <si>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</si>
  <si>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</si>
  <si>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</si>
  <si>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</si>
  <si>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</si>
  <si>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</si>
  <si>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</si>
  <si>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</si>
  <si>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</si>
  <si>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</si>
  <si>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</si>
  <si>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</si>
  <si>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</si>
  <si>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</si>
  <si>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</si>
  <si>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</si>
  <si>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</si>
  <si>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</si>
  <si>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</si>
  <si>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</si>
  <si>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</si>
  <si>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</si>
  <si>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</si>
  <si>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</si>
  <si>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</si>
  <si>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</si>
  <si>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</si>
  <si>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</si>
  <si>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</si>
  <si>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</si>
  <si>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</si>
  <si>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</si>
  <si>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</si>
  <si>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</si>
  <si>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</si>
  <si>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</si>
  <si>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</si>
  <si>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</si>
  <si>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</si>
  <si>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</si>
  <si>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</si>
  <si>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</si>
  <si>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</si>
  <si>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</si>
  <si>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</si>
  <si>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</si>
  <si>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</si>
  <si>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</si>
  <si>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</si>
  <si>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</si>
  <si>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</si>
  <si>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</si>
  <si>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</si>
  <si>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</si>
  <si>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</si>
  <si>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</si>
  <si>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</si>
  <si>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</si>
  <si>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</si>
  <si>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</si>
  <si>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</si>
  <si>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</si>
  <si>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</si>
  <si>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</si>
  <si>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</si>
  <si>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</si>
  <si>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</si>
  <si>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</si>
  <si>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</si>
  <si>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</si>
  <si>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</si>
  <si>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</si>
  <si>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</si>
  <si>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</si>
  <si>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</si>
  <si>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</si>
  <si>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</si>
  <si>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</si>
  <si>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</si>
  <si>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</si>
  <si>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</si>
  <si>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</si>
  <si>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</si>
  <si>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</si>
  <si>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</si>
  <si>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</si>
  <si>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</si>
  <si>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</si>
  <si>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</si>
  <si>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</si>
  <si>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</si>
  <si>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</si>
  <si>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</si>
  <si>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</si>
  <si>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</si>
  <si>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</si>
  <si>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</si>
  <si>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</si>
  <si>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</si>
  <si>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</si>
  <si>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</si>
  <si>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</si>
  <si>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</si>
  <si>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</si>
  <si>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</si>
  <si>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</si>
  <si>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</si>
  <si>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</si>
  <si>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</si>
  <si>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</si>
  <si>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</si>
  <si>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</si>
  <si>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</si>
  <si>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</si>
  <si>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</si>
  <si>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</si>
  <si>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</si>
  <si>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</si>
  <si>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</si>
  <si>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</si>
  <si>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</si>
  <si>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</si>
  <si>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</si>
  <si>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</si>
  <si>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</si>
  <si>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</si>
  <si>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</si>
  <si>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</si>
  <si>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</si>
  <si>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</si>
  <si>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</si>
  <si>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</si>
  <si>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</si>
  <si>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</si>
  <si>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</si>
  <si>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</si>
  <si>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</si>
  <si>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</si>
  <si>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</si>
  <si>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</si>
  <si>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</si>
  <si>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</si>
  <si>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</si>
  <si>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</si>
  <si>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</si>
  <si>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</si>
  <si>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</si>
  <si>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</si>
  <si>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</si>
  <si>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</si>
  <si>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</si>
  <si>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</si>
  <si>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</si>
  <si>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</si>
  <si>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</si>
  <si>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</si>
  <si>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</si>
  <si>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</si>
  <si>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</si>
  <si>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 xml:space="preserve">906 0701 0611125000 340 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</si>
  <si>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</si>
  <si>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</si>
  <si>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</si>
  <si>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</si>
  <si>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</si>
  <si>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</si>
  <si>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</si>
  <si>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</si>
  <si>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</si>
  <si>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</si>
  <si>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</si>
  <si>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</si>
  <si>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</si>
  <si>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</si>
  <si>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</si>
  <si>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</si>
  <si>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</si>
  <si>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</si>
  <si>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</si>
  <si>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</si>
  <si>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</si>
  <si>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</si>
  <si>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</si>
  <si>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</si>
  <si>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</si>
  <si>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</si>
  <si>
    <t>на 2022 год и плановый период 2023 и 2024 годов</t>
  </si>
  <si>
    <t>на 2022г. текущий финансовый год</t>
  </si>
  <si>
    <t>на 2023 г. первый год планового периода</t>
  </si>
  <si>
    <t>на 2024 г. второй год планового периода</t>
  </si>
  <si>
    <r>
      <t>на 20</t>
    </r>
    <r>
      <rPr>
        <b/>
        <sz val="12"/>
        <color indexed="8"/>
        <rFont val="Times New Roman"/>
        <family val="1"/>
      </rPr>
      <t xml:space="preserve">22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</si>
  <si>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</si>
  <si>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24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</si>
  <si>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субсидии на осуществление текущего ремонта</t>
  </si>
  <si>
    <t>- текущий ремонт полов в деском саду</t>
  </si>
  <si>
    <t>906 0701 0640425000 225</t>
  </si>
  <si>
    <t>на _15 апреля  2022 года.</t>
  </si>
  <si>
    <t>№ 4  от  15 апреля  2022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</si>
</sst>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58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10"/>
  <sheetViews>
    <sheetView zoomScale="68" zoomScaleNormal="68" zoomScalePageLayoutView="0" workbookViewId="0" topLeftCell="A58">
      <selection activeCell="E92" sqref="E92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5" t="s">
        <v>0</v>
      </c>
      <c r="B1" s="195"/>
      <c r="C1" s="195"/>
      <c r="D1" s="195"/>
      <c r="E1" s="195"/>
      <c r="F1" s="195"/>
      <c r="G1" s="195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93" t="s">
        <v>257</v>
      </c>
      <c r="F2" s="193" t="s">
        <v>258</v>
      </c>
      <c r="G2" s="193" t="s">
        <v>259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184</v>
      </c>
      <c r="B4" s="8" t="s">
        <v>5</v>
      </c>
      <c r="C4" s="9" t="s">
        <v>16</v>
      </c>
      <c r="D4" s="8" t="s">
        <v>16</v>
      </c>
      <c r="E4" s="22">
        <v>7993.42</v>
      </c>
      <c r="F4" s="22">
        <v>26599.87</v>
      </c>
      <c r="G4" s="22">
        <v>0</v>
      </c>
    </row>
    <row r="5" spans="1:7" ht="15.75">
      <c r="A5" s="7" t="s">
        <v>185</v>
      </c>
      <c r="B5" s="8" t="s">
        <v>6</v>
      </c>
      <c r="C5" s="9" t="s">
        <v>16</v>
      </c>
      <c r="D5" s="8" t="s">
        <v>16</v>
      </c>
      <c r="E5" s="22">
        <v>26599.87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67705240.4</v>
      </c>
      <c r="F6" s="64">
        <f>F12+F17+F22+F25+F27</f>
        <v>68841953</v>
      </c>
      <c r="G6" s="64">
        <f>G12+G17+G22+G25+G27</f>
        <v>69847128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65514284</v>
      </c>
      <c r="F12" s="54">
        <f>F14+F16</f>
        <v>67089953</v>
      </c>
      <c r="G12" s="54">
        <f>G14+G16</f>
        <v>68095128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58014284</v>
      </c>
      <c r="F14" s="22">
        <v>59489953</v>
      </c>
      <c r="G14" s="22">
        <v>60395128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7500000</v>
      </c>
      <c r="F16" s="22">
        <v>7600000</v>
      </c>
      <c r="G16" s="22">
        <v>7700000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2190956.4</v>
      </c>
      <c r="F22" s="54">
        <f>F23+F24</f>
        <v>1752000</v>
      </c>
      <c r="G22" s="54">
        <f>G23+G24</f>
        <v>1752000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1752000</v>
      </c>
      <c r="F23" s="22">
        <v>1752000</v>
      </c>
      <c r="G23" s="22">
        <v>1752000</v>
      </c>
    </row>
    <row r="24" spans="1:7" ht="15.75">
      <c r="A24" s="7" t="s">
        <v>263</v>
      </c>
      <c r="B24" s="8" t="s">
        <v>33</v>
      </c>
      <c r="C24" s="9">
        <v>150</v>
      </c>
      <c r="D24" s="23"/>
      <c r="E24" s="22">
        <v>438956.4</v>
      </c>
      <c r="F24" s="22"/>
      <c r="G24" s="22"/>
    </row>
    <row r="25" spans="1:7" ht="15.75">
      <c r="A25" s="55" t="s">
        <v>73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183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75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76</v>
      </c>
      <c r="B29" s="61" t="s">
        <v>37</v>
      </c>
      <c r="C29" s="62" t="s">
        <v>16</v>
      </c>
      <c r="D29" s="63"/>
      <c r="E29" s="64">
        <f>E31+E67+E56</f>
        <v>67731840.27000001</v>
      </c>
      <c r="F29" s="64">
        <f>SUM(F31+F56+F67)</f>
        <v>68841953</v>
      </c>
      <c r="G29" s="64">
        <f>SUM(G31+G56+G67)</f>
        <v>69847128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77</v>
      </c>
      <c r="B31" s="76"/>
      <c r="C31" s="77"/>
      <c r="D31" s="78"/>
      <c r="E31" s="79">
        <f>E32+E37+E43</f>
        <v>50757822</v>
      </c>
      <c r="F31" s="79">
        <f>F32+F37+F43</f>
        <v>52872629</v>
      </c>
      <c r="G31" s="79">
        <f>G32+G37+G43</f>
        <v>53698752</v>
      </c>
      <c r="O31" s="93"/>
    </row>
    <row r="32" spans="1:15" ht="16.5" thickBot="1">
      <c r="A32" s="163" t="s">
        <v>228</v>
      </c>
      <c r="B32" s="164" t="s">
        <v>39</v>
      </c>
      <c r="C32" s="165">
        <v>111</v>
      </c>
      <c r="D32" s="166"/>
      <c r="E32" s="161">
        <f>SUM(E33:E36)</f>
        <v>38615148</v>
      </c>
      <c r="F32" s="161">
        <f>SUM(F33:F36)</f>
        <v>40239960</v>
      </c>
      <c r="G32" s="162">
        <f>SUM(G33:G36)</f>
        <v>40874464</v>
      </c>
      <c r="N32" s="93"/>
      <c r="O32" s="93"/>
    </row>
    <row r="33" spans="1:14" ht="15.75">
      <c r="A33" s="142" t="s">
        <v>167</v>
      </c>
      <c r="B33" s="43"/>
      <c r="C33" s="140"/>
      <c r="D33" s="68" t="s">
        <v>166</v>
      </c>
      <c r="E33" s="170">
        <v>22544129</v>
      </c>
      <c r="F33" s="134">
        <v>23320159</v>
      </c>
      <c r="G33" s="135">
        <v>23748623</v>
      </c>
      <c r="H33" s="70">
        <v>914349</v>
      </c>
      <c r="I33" s="71">
        <v>969210</v>
      </c>
      <c r="J33" s="93">
        <f>F33+F45</f>
        <v>30362848</v>
      </c>
      <c r="K33" s="93">
        <f>G33+G45</f>
        <v>30920707</v>
      </c>
      <c r="L33" s="93">
        <f>H33-J33</f>
        <v>-29448499</v>
      </c>
      <c r="M33" s="93">
        <f>I33-K33</f>
        <v>-29951497</v>
      </c>
      <c r="N33" s="93"/>
    </row>
    <row r="34" spans="1:14" ht="15.75">
      <c r="A34" s="72" t="s">
        <v>168</v>
      </c>
      <c r="B34" s="8"/>
      <c r="C34" s="138"/>
      <c r="D34" s="23" t="s">
        <v>212</v>
      </c>
      <c r="E34" s="171">
        <v>5942110</v>
      </c>
      <c r="F34" s="132">
        <v>6088582</v>
      </c>
      <c r="G34" s="133">
        <v>6199559</v>
      </c>
      <c r="H34" s="22">
        <v>236942</v>
      </c>
      <c r="I34" s="73">
        <v>251868</v>
      </c>
      <c r="J34" s="93">
        <f>F34+F46</f>
        <v>7927334</v>
      </c>
      <c r="K34" s="93">
        <f>G34+G46</f>
        <v>8071826</v>
      </c>
      <c r="L34" s="93">
        <f>H34-J34</f>
        <v>-7690392</v>
      </c>
      <c r="M34" s="93">
        <f>I34-K34</f>
        <v>-7819958</v>
      </c>
      <c r="N34" s="93"/>
    </row>
    <row r="35" spans="1:14" ht="15.75">
      <c r="A35" s="74" t="s">
        <v>207</v>
      </c>
      <c r="B35" s="42"/>
      <c r="C35" s="139"/>
      <c r="D35" s="23" t="s">
        <v>213</v>
      </c>
      <c r="E35" s="141">
        <v>9878909</v>
      </c>
      <c r="F35" s="134">
        <v>10581219</v>
      </c>
      <c r="G35" s="135">
        <v>10676282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1" t="s">
        <v>232</v>
      </c>
      <c r="B36" s="182"/>
      <c r="C36" s="183"/>
      <c r="D36" s="184" t="s">
        <v>233</v>
      </c>
      <c r="E36" s="185">
        <v>250000</v>
      </c>
      <c r="F36" s="186">
        <v>250000</v>
      </c>
      <c r="G36" s="187">
        <v>250000</v>
      </c>
      <c r="H36" s="188"/>
      <c r="I36" s="188"/>
      <c r="J36" s="93"/>
      <c r="K36" s="93"/>
      <c r="L36" s="93"/>
      <c r="M36" s="93"/>
      <c r="N36" s="93"/>
    </row>
    <row r="37" spans="1:7" s="40" customFormat="1" ht="30" thickBot="1">
      <c r="A37" s="145" t="s">
        <v>84</v>
      </c>
      <c r="B37" s="81" t="s">
        <v>209</v>
      </c>
      <c r="C37" s="82">
        <v>111</v>
      </c>
      <c r="D37" s="83"/>
      <c r="E37" s="92">
        <f>SUM(E38:E40)</f>
        <v>450000</v>
      </c>
      <c r="F37" s="92">
        <f>SUM(F38:F40)</f>
        <v>450000</v>
      </c>
      <c r="G37" s="143">
        <f>SUM(G38:G40)</f>
        <v>450000</v>
      </c>
    </row>
    <row r="38" spans="1:7" ht="15.75" customHeight="1">
      <c r="A38" s="80" t="s">
        <v>207</v>
      </c>
      <c r="B38" s="144"/>
      <c r="C38" s="80"/>
      <c r="D38" s="68" t="s">
        <v>195</v>
      </c>
      <c r="E38" s="69">
        <v>100000</v>
      </c>
      <c r="F38" s="69">
        <v>100000</v>
      </c>
      <c r="G38" s="69">
        <v>100000</v>
      </c>
    </row>
    <row r="39" spans="1:8" ht="17.25" customHeight="1">
      <c r="A39" s="24" t="s">
        <v>167</v>
      </c>
      <c r="B39" s="26"/>
      <c r="C39" s="7"/>
      <c r="D39" s="23" t="s">
        <v>194</v>
      </c>
      <c r="E39" s="22">
        <v>250000</v>
      </c>
      <c r="F39" s="22">
        <v>250000</v>
      </c>
      <c r="G39" s="22">
        <v>250000</v>
      </c>
      <c r="H39" s="93"/>
    </row>
    <row r="40" spans="1:7" ht="15.75">
      <c r="A40" s="24" t="s">
        <v>168</v>
      </c>
      <c r="B40" s="26"/>
      <c r="C40" s="7"/>
      <c r="D40" s="23" t="s">
        <v>196</v>
      </c>
      <c r="E40" s="172">
        <v>100000</v>
      </c>
      <c r="F40" s="22">
        <v>100000</v>
      </c>
      <c r="G40" s="22">
        <v>100000</v>
      </c>
    </row>
    <row r="41" spans="1:7" ht="31.5" customHeight="1">
      <c r="A41" s="10" t="s">
        <v>78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79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80</v>
      </c>
      <c r="B43" s="81" t="s">
        <v>42</v>
      </c>
      <c r="C43" s="82">
        <v>119</v>
      </c>
      <c r="D43" s="148"/>
      <c r="E43" s="92">
        <f>SUM(E44:E47)</f>
        <v>11692674</v>
      </c>
      <c r="F43" s="92">
        <f>SUM(F44:F47)</f>
        <v>12182669</v>
      </c>
      <c r="G43" s="143">
        <f>SUM(G44:G48)</f>
        <v>12374288</v>
      </c>
    </row>
    <row r="44" spans="1:7" ht="15.75">
      <c r="A44" s="80" t="s">
        <v>207</v>
      </c>
      <c r="B44" s="43" t="s">
        <v>43</v>
      </c>
      <c r="C44" s="45">
        <v>119</v>
      </c>
      <c r="D44" s="68" t="s">
        <v>214</v>
      </c>
      <c r="E44" s="136">
        <v>2908630</v>
      </c>
      <c r="F44" s="136">
        <v>3225728</v>
      </c>
      <c r="G44" s="136">
        <v>3254437</v>
      </c>
    </row>
    <row r="45" spans="1:14" ht="15.75">
      <c r="A45" s="24" t="s">
        <v>167</v>
      </c>
      <c r="B45" s="8"/>
      <c r="C45" s="9"/>
      <c r="D45" s="23" t="s">
        <v>210</v>
      </c>
      <c r="E45" s="132">
        <v>6883827</v>
      </c>
      <c r="F45" s="132">
        <v>7042689</v>
      </c>
      <c r="G45" s="132">
        <v>7172084</v>
      </c>
      <c r="N45" s="93"/>
    </row>
    <row r="46" spans="1:7" ht="15.75">
      <c r="A46" s="24" t="s">
        <v>168</v>
      </c>
      <c r="B46" s="8"/>
      <c r="C46" s="9"/>
      <c r="D46" s="23" t="s">
        <v>211</v>
      </c>
      <c r="E46" s="132">
        <v>1824717</v>
      </c>
      <c r="F46" s="132">
        <v>1838752</v>
      </c>
      <c r="G46" s="132">
        <v>1872267</v>
      </c>
    </row>
    <row r="47" spans="1:7" ht="15.75">
      <c r="A47" s="24" t="s">
        <v>234</v>
      </c>
      <c r="B47" s="8"/>
      <c r="C47" s="9"/>
      <c r="D47" s="23" t="s">
        <v>235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81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82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83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74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84</v>
      </c>
      <c r="B53" s="85"/>
      <c r="C53" s="84"/>
      <c r="D53" s="23"/>
      <c r="E53" s="22"/>
      <c r="F53" s="22"/>
      <c r="G53" s="22"/>
    </row>
    <row r="54" spans="1:7" ht="47.25">
      <c r="A54" s="7" t="s">
        <v>85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86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87</v>
      </c>
      <c r="B56" s="153" t="s">
        <v>50</v>
      </c>
      <c r="C56" s="154">
        <v>850</v>
      </c>
      <c r="D56" s="148"/>
      <c r="E56" s="92">
        <f>SUM(E58:E61)</f>
        <v>2220000</v>
      </c>
      <c r="F56" s="92">
        <f>SUM(F58:F61)</f>
        <v>1459137</v>
      </c>
      <c r="G56" s="143">
        <f>SUM(G58:G61)</f>
        <v>1472396</v>
      </c>
    </row>
    <row r="57" spans="1:7" ht="15.75">
      <c r="A57" s="149" t="s">
        <v>74</v>
      </c>
      <c r="D57" s="150"/>
      <c r="E57" s="151"/>
      <c r="F57" s="151"/>
      <c r="G57" s="151"/>
    </row>
    <row r="58" spans="1:7" ht="15.75">
      <c r="A58" s="11" t="s">
        <v>88</v>
      </c>
      <c r="B58" s="14" t="s">
        <v>51</v>
      </c>
      <c r="C58" s="13">
        <v>851</v>
      </c>
      <c r="D58" s="25" t="s">
        <v>208</v>
      </c>
      <c r="E58" s="27">
        <v>2130000</v>
      </c>
      <c r="F58" s="27">
        <v>1369137</v>
      </c>
      <c r="G58" s="27">
        <v>1382396</v>
      </c>
    </row>
    <row r="59" spans="1:7" ht="47.25">
      <c r="A59" s="7" t="s">
        <v>89</v>
      </c>
      <c r="B59" s="14" t="s">
        <v>52</v>
      </c>
      <c r="C59" s="13">
        <v>852</v>
      </c>
      <c r="D59" s="36" t="s">
        <v>238</v>
      </c>
      <c r="E59" s="27">
        <v>20000</v>
      </c>
      <c r="F59" s="27">
        <v>20000</v>
      </c>
      <c r="G59" s="27">
        <v>20000</v>
      </c>
    </row>
    <row r="60" spans="1:7" ht="31.5">
      <c r="A60" s="7" t="s">
        <v>90</v>
      </c>
      <c r="B60" s="14" t="s">
        <v>53</v>
      </c>
      <c r="C60" s="13">
        <v>853</v>
      </c>
      <c r="D60" s="36" t="s">
        <v>238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237</v>
      </c>
      <c r="B61" s="14"/>
      <c r="C61" s="13">
        <v>852</v>
      </c>
      <c r="D61" s="36" t="s">
        <v>239</v>
      </c>
      <c r="E61" s="27">
        <v>50000</v>
      </c>
      <c r="F61" s="27">
        <v>50000</v>
      </c>
      <c r="G61" s="27">
        <v>50000</v>
      </c>
    </row>
    <row r="62" spans="1:7" ht="31.5">
      <c r="A62" s="7" t="s">
        <v>91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74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92</v>
      </c>
      <c r="B64" s="14"/>
      <c r="C64" s="13"/>
      <c r="D64" s="25"/>
      <c r="E64" s="27"/>
      <c r="F64" s="27"/>
      <c r="G64" s="27"/>
    </row>
    <row r="65" spans="1:7" ht="31.5">
      <c r="A65" s="7" t="s">
        <v>93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94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182</v>
      </c>
      <c r="B67" s="88" t="s">
        <v>58</v>
      </c>
      <c r="C67" s="89" t="s">
        <v>16</v>
      </c>
      <c r="D67" s="90"/>
      <c r="E67" s="91">
        <f>E68+E70+E71+E72</f>
        <v>14754018.270000001</v>
      </c>
      <c r="F67" s="91">
        <f>F68+F70+F71+F72</f>
        <v>14510187</v>
      </c>
      <c r="G67" s="91">
        <f>G68+G70+G71+G72</f>
        <v>14675980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95</v>
      </c>
      <c r="B69" s="14"/>
      <c r="C69" s="13"/>
      <c r="D69" s="25"/>
      <c r="E69" s="27"/>
      <c r="F69" s="27"/>
      <c r="G69" s="27"/>
    </row>
    <row r="70" spans="1:7" ht="31.5">
      <c r="A70" s="7" t="s">
        <v>96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97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98</v>
      </c>
      <c r="B72" s="34" t="s">
        <v>62</v>
      </c>
      <c r="C72" s="35">
        <v>244</v>
      </c>
      <c r="D72" s="36"/>
      <c r="E72" s="37">
        <f>SUM(E74:E91)</f>
        <v>14754018.270000001</v>
      </c>
      <c r="F72" s="37">
        <f>SUM(F74:F90)</f>
        <v>14510187</v>
      </c>
      <c r="G72" s="37">
        <f>SUM(G74:G90)</f>
        <v>14675980</v>
      </c>
      <c r="O72" s="93"/>
    </row>
    <row r="73" spans="1:7" ht="15.75">
      <c r="A73" s="11" t="s">
        <v>74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170</v>
      </c>
      <c r="B74" s="34"/>
      <c r="C74" s="35">
        <v>244</v>
      </c>
      <c r="D74" s="36" t="s">
        <v>169</v>
      </c>
      <c r="E74" s="37">
        <v>71800</v>
      </c>
      <c r="F74" s="37">
        <v>94352</v>
      </c>
      <c r="G74" s="37">
        <v>95191</v>
      </c>
    </row>
    <row r="75" spans="1:7" s="155" customFormat="1" ht="15.75">
      <c r="A75" s="167" t="s">
        <v>240</v>
      </c>
      <c r="B75" s="34"/>
      <c r="C75" s="35">
        <v>244</v>
      </c>
      <c r="D75" s="36" t="s">
        <v>171</v>
      </c>
      <c r="E75" s="37">
        <v>470000</v>
      </c>
      <c r="F75" s="37">
        <v>485000</v>
      </c>
      <c r="G75" s="37">
        <v>495000</v>
      </c>
    </row>
    <row r="76" spans="1:7" s="155" customFormat="1" ht="15.75">
      <c r="A76" s="167" t="s">
        <v>172</v>
      </c>
      <c r="B76" s="34"/>
      <c r="C76" s="35">
        <v>247</v>
      </c>
      <c r="D76" s="36" t="s">
        <v>171</v>
      </c>
      <c r="E76" s="37">
        <v>2848001</v>
      </c>
      <c r="F76" s="37">
        <v>3428206</v>
      </c>
      <c r="G76" s="37">
        <v>3453034</v>
      </c>
    </row>
    <row r="77" spans="1:7" s="155" customFormat="1" ht="15.75">
      <c r="A77" s="167" t="s">
        <v>178</v>
      </c>
      <c r="B77" s="34"/>
      <c r="C77" s="35">
        <v>244</v>
      </c>
      <c r="D77" s="36" t="s">
        <v>173</v>
      </c>
      <c r="E77" s="173">
        <v>252651</v>
      </c>
      <c r="F77" s="37">
        <v>184409</v>
      </c>
      <c r="G77" s="37">
        <v>183762</v>
      </c>
    </row>
    <row r="78" spans="1:7" s="155" customFormat="1" ht="15.75">
      <c r="A78" s="167" t="s">
        <v>179</v>
      </c>
      <c r="B78" s="34"/>
      <c r="C78" s="35">
        <v>244</v>
      </c>
      <c r="D78" s="36" t="s">
        <v>174</v>
      </c>
      <c r="E78" s="173">
        <v>559000</v>
      </c>
      <c r="F78" s="37">
        <v>310000</v>
      </c>
      <c r="G78" s="37">
        <v>315000</v>
      </c>
    </row>
    <row r="79" spans="1:7" s="155" customFormat="1" ht="15.75">
      <c r="A79" s="167" t="s">
        <v>250</v>
      </c>
      <c r="B79" s="34"/>
      <c r="C79" s="35">
        <v>244</v>
      </c>
      <c r="D79" s="36" t="s">
        <v>251</v>
      </c>
      <c r="E79" s="173"/>
      <c r="F79" s="37"/>
      <c r="G79" s="37"/>
    </row>
    <row r="80" spans="1:7" s="155" customFormat="1" ht="15.75">
      <c r="A80" s="167" t="s">
        <v>180</v>
      </c>
      <c r="B80" s="34"/>
      <c r="C80" s="35">
        <v>244</v>
      </c>
      <c r="D80" s="168" t="s">
        <v>229</v>
      </c>
      <c r="E80" s="173">
        <v>659200</v>
      </c>
      <c r="F80" s="37">
        <v>477410</v>
      </c>
      <c r="G80" s="37">
        <v>481564</v>
      </c>
    </row>
    <row r="81" spans="1:7" s="155" customFormat="1" ht="31.5">
      <c r="A81" s="33" t="s">
        <v>246</v>
      </c>
      <c r="B81" s="34"/>
      <c r="C81" s="35">
        <v>244</v>
      </c>
      <c r="D81" s="168" t="s">
        <v>247</v>
      </c>
      <c r="E81" s="173"/>
      <c r="F81" s="37"/>
      <c r="G81" s="37"/>
    </row>
    <row r="82" spans="1:7" s="155" customFormat="1" ht="15.75">
      <c r="A82" s="167" t="s">
        <v>248</v>
      </c>
      <c r="B82" s="34"/>
      <c r="C82" s="35">
        <v>244</v>
      </c>
      <c r="D82" s="168" t="s">
        <v>249</v>
      </c>
      <c r="E82" s="173"/>
      <c r="F82" s="37"/>
      <c r="G82" s="37"/>
    </row>
    <row r="83" spans="1:7" s="155" customFormat="1" ht="15.75">
      <c r="A83" s="167" t="s">
        <v>178</v>
      </c>
      <c r="B83" s="34"/>
      <c r="C83" s="35">
        <v>244</v>
      </c>
      <c r="D83" s="36" t="s">
        <v>215</v>
      </c>
      <c r="E83" s="173"/>
      <c r="F83" s="37"/>
      <c r="G83" s="37"/>
    </row>
    <row r="84" spans="1:7" s="155" customFormat="1" ht="15.75">
      <c r="A84" s="167" t="s">
        <v>179</v>
      </c>
      <c r="B84" s="34"/>
      <c r="C84" s="35">
        <v>244</v>
      </c>
      <c r="D84" s="36" t="s">
        <v>175</v>
      </c>
      <c r="E84" s="37">
        <v>40000</v>
      </c>
      <c r="F84" s="37"/>
      <c r="G84" s="37"/>
    </row>
    <row r="85" spans="1:7" s="155" customFormat="1" ht="15.75">
      <c r="A85" s="167" t="s">
        <v>181</v>
      </c>
      <c r="B85" s="34"/>
      <c r="C85" s="35">
        <v>244</v>
      </c>
      <c r="D85" s="36" t="s">
        <v>176</v>
      </c>
      <c r="E85" s="37">
        <v>150000</v>
      </c>
      <c r="F85" s="37">
        <v>150000</v>
      </c>
      <c r="G85" s="37">
        <v>150000</v>
      </c>
    </row>
    <row r="86" spans="1:7" ht="15.75">
      <c r="A86" s="11" t="s">
        <v>180</v>
      </c>
      <c r="B86" s="14"/>
      <c r="C86" s="13">
        <v>244</v>
      </c>
      <c r="D86" s="25" t="s">
        <v>177</v>
      </c>
      <c r="E86" s="27">
        <v>361310</v>
      </c>
      <c r="F86" s="27">
        <v>404310</v>
      </c>
      <c r="G86" s="27">
        <v>425929</v>
      </c>
    </row>
    <row r="87" spans="1:7" s="155" customFormat="1" ht="16.5" thickBot="1">
      <c r="A87" s="174" t="s">
        <v>180</v>
      </c>
      <c r="B87" s="175"/>
      <c r="C87" s="176">
        <v>244</v>
      </c>
      <c r="D87" s="177" t="s">
        <v>206</v>
      </c>
      <c r="E87" s="178">
        <v>7001099.87</v>
      </c>
      <c r="F87" s="178">
        <v>7074500</v>
      </c>
      <c r="G87" s="178">
        <v>7174500</v>
      </c>
    </row>
    <row r="88" spans="1:7" s="155" customFormat="1" ht="15.75">
      <c r="A88" s="189" t="s">
        <v>241</v>
      </c>
      <c r="B88" s="190"/>
      <c r="C88" s="191">
        <v>244</v>
      </c>
      <c r="D88" s="192" t="s">
        <v>244</v>
      </c>
      <c r="E88" s="109">
        <v>50000</v>
      </c>
      <c r="F88" s="109">
        <v>50000</v>
      </c>
      <c r="G88" s="109">
        <v>50000</v>
      </c>
    </row>
    <row r="89" spans="1:7" s="155" customFormat="1" ht="15.75">
      <c r="A89" s="189" t="s">
        <v>236</v>
      </c>
      <c r="B89" s="190"/>
      <c r="C89" s="191">
        <v>244</v>
      </c>
      <c r="D89" s="192" t="s">
        <v>245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216</v>
      </c>
      <c r="B90" s="34"/>
      <c r="C90" s="35">
        <v>244</v>
      </c>
      <c r="D90" s="36" t="s">
        <v>217</v>
      </c>
      <c r="E90" s="37">
        <v>1752000</v>
      </c>
      <c r="F90" s="37">
        <v>1752000</v>
      </c>
      <c r="G90" s="37">
        <v>1752000</v>
      </c>
    </row>
    <row r="91" spans="1:7" s="155" customFormat="1" ht="15.75">
      <c r="A91" s="156" t="s">
        <v>264</v>
      </c>
      <c r="B91" s="34"/>
      <c r="C91" s="35">
        <v>244</v>
      </c>
      <c r="D91" s="36" t="s">
        <v>265</v>
      </c>
      <c r="E91" s="37">
        <v>438956.4</v>
      </c>
      <c r="F91" s="37"/>
      <c r="G91" s="37"/>
    </row>
    <row r="92" spans="1:15" ht="31.5">
      <c r="A92" s="7" t="s">
        <v>99</v>
      </c>
      <c r="B92" s="14" t="s">
        <v>63</v>
      </c>
      <c r="C92" s="13">
        <v>400</v>
      </c>
      <c r="D92" s="25"/>
      <c r="E92" s="27"/>
      <c r="F92" s="27"/>
      <c r="G92" s="27"/>
      <c r="O92" s="93"/>
    </row>
    <row r="93" spans="1:7" ht="15.75">
      <c r="A93" s="7" t="s">
        <v>18</v>
      </c>
      <c r="B93" s="14" t="s">
        <v>64</v>
      </c>
      <c r="C93" s="13">
        <v>406</v>
      </c>
      <c r="D93" s="25"/>
      <c r="E93" s="27"/>
      <c r="F93" s="27"/>
      <c r="G93" s="27"/>
    </row>
    <row r="94" spans="1:7" ht="31.5">
      <c r="A94" s="7" t="s">
        <v>100</v>
      </c>
      <c r="B94" s="14"/>
      <c r="C94" s="13"/>
      <c r="D94" s="25"/>
      <c r="E94" s="27"/>
      <c r="F94" s="27"/>
      <c r="G94" s="27"/>
    </row>
    <row r="95" spans="1:7" ht="31.5">
      <c r="A95" s="7" t="s">
        <v>101</v>
      </c>
      <c r="B95" s="14" t="s">
        <v>65</v>
      </c>
      <c r="C95" s="13">
        <v>407</v>
      </c>
      <c r="D95" s="25"/>
      <c r="E95" s="27"/>
      <c r="F95" s="27"/>
      <c r="G95" s="27"/>
    </row>
    <row r="96" spans="1:7" ht="15.75">
      <c r="A96" s="28" t="s">
        <v>186</v>
      </c>
      <c r="B96" s="29" t="s">
        <v>66</v>
      </c>
      <c r="C96" s="30">
        <v>100</v>
      </c>
      <c r="D96" s="31"/>
      <c r="E96" s="32"/>
      <c r="F96" s="32"/>
      <c r="G96" s="32"/>
    </row>
    <row r="97" spans="1:7" ht="15.75">
      <c r="A97" s="7" t="s">
        <v>18</v>
      </c>
      <c r="B97" s="14" t="s">
        <v>102</v>
      </c>
      <c r="C97" s="13"/>
      <c r="D97" s="25"/>
      <c r="E97" s="27"/>
      <c r="F97" s="27"/>
      <c r="G97" s="27"/>
    </row>
    <row r="98" spans="1:7" ht="15.75">
      <c r="A98" s="7" t="s">
        <v>187</v>
      </c>
      <c r="B98" s="14"/>
      <c r="C98" s="13"/>
      <c r="D98" s="25"/>
      <c r="E98" s="27"/>
      <c r="F98" s="27"/>
      <c r="G98" s="27"/>
    </row>
    <row r="99" spans="1:7" ht="15.75">
      <c r="A99" s="7" t="s">
        <v>188</v>
      </c>
      <c r="B99" s="14" t="s">
        <v>103</v>
      </c>
      <c r="C99" s="13"/>
      <c r="D99" s="25"/>
      <c r="E99" s="27"/>
      <c r="F99" s="27"/>
      <c r="G99" s="27"/>
    </row>
    <row r="100" spans="1:7" ht="15.75">
      <c r="A100" s="11" t="s">
        <v>189</v>
      </c>
      <c r="B100" s="14" t="s">
        <v>104</v>
      </c>
      <c r="C100" s="13"/>
      <c r="D100" s="25"/>
      <c r="E100" s="27"/>
      <c r="F100" s="27"/>
      <c r="G100" s="27"/>
    </row>
    <row r="101" spans="1:7" ht="15.75">
      <c r="A101" s="38" t="s">
        <v>190</v>
      </c>
      <c r="B101" s="29" t="s">
        <v>105</v>
      </c>
      <c r="C101" s="30" t="s">
        <v>16</v>
      </c>
      <c r="D101" s="31"/>
      <c r="E101" s="32"/>
      <c r="F101" s="32"/>
      <c r="G101" s="32"/>
    </row>
    <row r="102" spans="1:7" ht="15.75">
      <c r="A102" s="11" t="s">
        <v>74</v>
      </c>
      <c r="B102" s="14" t="s">
        <v>106</v>
      </c>
      <c r="C102" s="13">
        <v>610</v>
      </c>
      <c r="D102" s="25"/>
      <c r="E102" s="27"/>
      <c r="F102" s="27"/>
      <c r="G102" s="27"/>
    </row>
    <row r="103" spans="1:7" ht="15.75">
      <c r="A103" s="11" t="s">
        <v>107</v>
      </c>
      <c r="B103" s="14"/>
      <c r="C103" s="13"/>
      <c r="D103" s="25"/>
      <c r="E103" s="27"/>
      <c r="F103" s="27"/>
      <c r="G103" s="27"/>
    </row>
    <row r="104" spans="1:7" ht="15.75">
      <c r="A104" s="1"/>
      <c r="B104" s="4"/>
      <c r="C104" s="1"/>
      <c r="D104" s="1"/>
      <c r="E104" s="1"/>
      <c r="F104" s="1"/>
      <c r="G104" s="1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4"/>
    </row>
  </sheetData>
  <sheetProtection/>
  <autoFilter ref="D1:D110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6" zoomScaleNormal="76" zoomScalePageLayoutView="0" workbookViewId="0" topLeftCell="A7">
      <selection activeCell="E10" sqref="E10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196" t="s">
        <v>205</v>
      </c>
      <c r="B1" s="197"/>
      <c r="C1" s="197"/>
      <c r="D1" s="197"/>
      <c r="E1" s="197"/>
      <c r="F1" s="197"/>
      <c r="G1" s="197"/>
    </row>
    <row r="2" spans="1:7" ht="18" customHeight="1">
      <c r="A2" s="198" t="s">
        <v>108</v>
      </c>
      <c r="B2" s="198" t="s">
        <v>1</v>
      </c>
      <c r="C2" s="198" t="s">
        <v>109</v>
      </c>
      <c r="D2" s="198" t="s">
        <v>110</v>
      </c>
      <c r="E2" s="199" t="s">
        <v>111</v>
      </c>
      <c r="F2" s="199"/>
      <c r="G2" s="199"/>
    </row>
    <row r="3" spans="1:7" ht="69" customHeight="1">
      <c r="A3" s="198"/>
      <c r="B3" s="198"/>
      <c r="C3" s="198"/>
      <c r="D3" s="198"/>
      <c r="E3" s="194" t="s">
        <v>260</v>
      </c>
      <c r="F3" s="194" t="s">
        <v>261</v>
      </c>
      <c r="G3" s="194" t="s">
        <v>262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112</v>
      </c>
      <c r="B5" s="98" t="s">
        <v>197</v>
      </c>
      <c r="C5" s="99" t="s">
        <v>113</v>
      </c>
      <c r="D5" s="100" t="s">
        <v>16</v>
      </c>
      <c r="E5" s="101">
        <f>E10</f>
        <v>14727418.4</v>
      </c>
      <c r="F5" s="101">
        <f>F10</f>
        <v>14510187</v>
      </c>
      <c r="G5" s="101">
        <f>G10</f>
        <v>14675980</v>
      </c>
      <c r="H5" s="93"/>
    </row>
    <row r="6" spans="1:7" ht="15.75">
      <c r="A6" s="122" t="s">
        <v>114</v>
      </c>
      <c r="B6" s="80" t="s">
        <v>18</v>
      </c>
      <c r="C6" s="95" t="s">
        <v>115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198</v>
      </c>
      <c r="C7" s="12"/>
      <c r="D7" s="46"/>
      <c r="E7" s="46"/>
      <c r="F7" s="46"/>
      <c r="G7" s="125"/>
    </row>
    <row r="8" spans="1:7" ht="64.5" customHeight="1">
      <c r="A8" s="124" t="s">
        <v>116</v>
      </c>
      <c r="B8" s="7" t="s">
        <v>199</v>
      </c>
      <c r="C8" s="47" t="s">
        <v>117</v>
      </c>
      <c r="D8" s="46" t="s">
        <v>16</v>
      </c>
      <c r="E8" s="46">
        <f>E5</f>
        <v>14727418.4</v>
      </c>
      <c r="F8" s="46">
        <f>F5</f>
        <v>14510187</v>
      </c>
      <c r="G8" s="46">
        <f>G5</f>
        <v>14675980</v>
      </c>
    </row>
    <row r="9" spans="1:7" ht="60.75" customHeight="1" thickBot="1">
      <c r="A9" s="126" t="s">
        <v>118</v>
      </c>
      <c r="B9" s="84" t="s">
        <v>200</v>
      </c>
      <c r="C9" s="102" t="s">
        <v>119</v>
      </c>
      <c r="D9" s="103" t="s">
        <v>16</v>
      </c>
      <c r="E9" s="103"/>
      <c r="F9" s="103"/>
      <c r="G9" s="127"/>
    </row>
    <row r="10" spans="1:8" ht="65.25" customHeight="1" thickBot="1">
      <c r="A10" s="97" t="s">
        <v>120</v>
      </c>
      <c r="B10" s="111" t="s">
        <v>201</v>
      </c>
      <c r="C10" s="99" t="s">
        <v>121</v>
      </c>
      <c r="D10" s="100" t="s">
        <v>16</v>
      </c>
      <c r="E10" s="101">
        <f>E12+E21+E16</f>
        <v>14727418.4</v>
      </c>
      <c r="F10" s="101">
        <f>F12+F21+F16</f>
        <v>14510187</v>
      </c>
      <c r="G10" s="101">
        <f>G12+G21+G16</f>
        <v>14675980</v>
      </c>
      <c r="H10" s="169">
        <f>'Р1'!E72</f>
        <v>14754018.270000001</v>
      </c>
    </row>
    <row r="11" spans="1:7" ht="15.75">
      <c r="A11" s="116" t="s">
        <v>122</v>
      </c>
      <c r="B11" s="117" t="s">
        <v>18</v>
      </c>
      <c r="C11" s="104" t="s">
        <v>124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123</v>
      </c>
      <c r="C12" s="107"/>
      <c r="D12" s="108"/>
      <c r="E12" s="137">
        <f>E14+E15</f>
        <v>5411962</v>
      </c>
      <c r="F12" s="137">
        <f>F14+F15</f>
        <v>5533687</v>
      </c>
      <c r="G12" s="137">
        <f>G14+G15</f>
        <v>5599480</v>
      </c>
    </row>
    <row r="13" spans="1:7" ht="15.75">
      <c r="A13" s="122" t="s">
        <v>125</v>
      </c>
      <c r="B13" s="80" t="s">
        <v>18</v>
      </c>
      <c r="C13" s="95" t="s">
        <v>126</v>
      </c>
      <c r="D13" s="96" t="s">
        <v>16</v>
      </c>
      <c r="E13" s="96"/>
      <c r="F13" s="96"/>
      <c r="G13" s="123"/>
    </row>
    <row r="14" spans="1:7" ht="31.5">
      <c r="A14" s="124"/>
      <c r="B14" s="7" t="s">
        <v>127</v>
      </c>
      <c r="C14" s="47"/>
      <c r="D14" s="46"/>
      <c r="E14" s="46"/>
      <c r="F14" s="46"/>
      <c r="G14" s="46"/>
    </row>
    <row r="15" spans="1:7" ht="32.25" thickBot="1">
      <c r="A15" s="126" t="s">
        <v>128</v>
      </c>
      <c r="B15" s="84" t="s">
        <v>202</v>
      </c>
      <c r="C15" s="102" t="s">
        <v>129</v>
      </c>
      <c r="D15" s="103" t="s">
        <v>16</v>
      </c>
      <c r="E15" s="109">
        <f>SUM('Р1'!E74:E86)</f>
        <v>5411962</v>
      </c>
      <c r="F15" s="109">
        <f>SUM('Р1'!F74:F86)</f>
        <v>5533687</v>
      </c>
      <c r="G15" s="109">
        <f>SUM('Р1'!G74:G86)</f>
        <v>5599480</v>
      </c>
    </row>
    <row r="16" spans="1:7" ht="48" thickBot="1">
      <c r="A16" s="110" t="s">
        <v>130</v>
      </c>
      <c r="B16" s="111" t="s">
        <v>131</v>
      </c>
      <c r="C16" s="112" t="s">
        <v>132</v>
      </c>
      <c r="D16" s="113" t="s">
        <v>16</v>
      </c>
      <c r="E16" s="113">
        <f>E18+E19</f>
        <v>2190956.4</v>
      </c>
      <c r="F16" s="113">
        <f>F18+F19</f>
        <v>1752000</v>
      </c>
      <c r="G16" s="113">
        <f>G18+G19</f>
        <v>1752000</v>
      </c>
    </row>
    <row r="17" spans="1:7" ht="15.75">
      <c r="A17" s="122" t="s">
        <v>133</v>
      </c>
      <c r="B17" s="80" t="s">
        <v>18</v>
      </c>
      <c r="C17" s="95" t="s">
        <v>134</v>
      </c>
      <c r="D17" s="96" t="s">
        <v>16</v>
      </c>
      <c r="E17" s="96"/>
      <c r="F17" s="96"/>
      <c r="G17" s="123"/>
    </row>
    <row r="18" spans="1:7" ht="31.5">
      <c r="A18" s="124"/>
      <c r="B18" s="7" t="s">
        <v>127</v>
      </c>
      <c r="C18" s="47"/>
      <c r="D18" s="46"/>
      <c r="E18" s="46"/>
      <c r="F18" s="46"/>
      <c r="G18" s="46"/>
    </row>
    <row r="19" spans="1:7" ht="32.25" thickBot="1">
      <c r="A19" s="126" t="s">
        <v>135</v>
      </c>
      <c r="B19" s="84" t="s">
        <v>145</v>
      </c>
      <c r="C19" s="102" t="s">
        <v>136</v>
      </c>
      <c r="D19" s="103" t="s">
        <v>16</v>
      </c>
      <c r="E19" s="103">
        <v>2190956.4</v>
      </c>
      <c r="F19" s="179">
        <f>'Р1'!F90</f>
        <v>1752000</v>
      </c>
      <c r="G19" s="179">
        <f>'Р1'!G90</f>
        <v>1752000</v>
      </c>
    </row>
    <row r="20" spans="1:7" ht="32.25" thickBot="1">
      <c r="A20" s="110" t="s">
        <v>137</v>
      </c>
      <c r="B20" s="111" t="s">
        <v>204</v>
      </c>
      <c r="C20" s="112" t="s">
        <v>138</v>
      </c>
      <c r="D20" s="113" t="s">
        <v>16</v>
      </c>
      <c r="E20" s="113"/>
      <c r="F20" s="113"/>
      <c r="G20" s="114"/>
    </row>
    <row r="21" spans="1:7" ht="16.5" thickBot="1">
      <c r="A21" s="115" t="s">
        <v>139</v>
      </c>
      <c r="B21" s="111" t="s">
        <v>140</v>
      </c>
      <c r="C21" s="112" t="s">
        <v>141</v>
      </c>
      <c r="D21" s="113" t="s">
        <v>16</v>
      </c>
      <c r="E21" s="113">
        <f>E23+E24</f>
        <v>7124500</v>
      </c>
      <c r="F21" s="113">
        <f>F23+F24</f>
        <v>7224500</v>
      </c>
      <c r="G21" s="113">
        <f>G23+G24</f>
        <v>7324500</v>
      </c>
    </row>
    <row r="22" spans="1:7" ht="15.75">
      <c r="A22" s="128" t="s">
        <v>142</v>
      </c>
      <c r="B22" s="80" t="s">
        <v>18</v>
      </c>
      <c r="C22" s="95" t="s">
        <v>143</v>
      </c>
      <c r="D22" s="96" t="s">
        <v>16</v>
      </c>
      <c r="E22" s="96"/>
      <c r="F22" s="96"/>
      <c r="G22" s="123"/>
    </row>
    <row r="23" spans="1:7" ht="31.5">
      <c r="A23" s="129"/>
      <c r="B23" s="7" t="s">
        <v>127</v>
      </c>
      <c r="C23" s="47"/>
      <c r="D23" s="46"/>
      <c r="E23" s="46"/>
      <c r="F23" s="46"/>
      <c r="G23" s="46"/>
    </row>
    <row r="24" spans="1:7" ht="32.25" thickBot="1">
      <c r="A24" s="130" t="s">
        <v>144</v>
      </c>
      <c r="B24" s="84" t="s">
        <v>145</v>
      </c>
      <c r="C24" s="102" t="s">
        <v>146</v>
      </c>
      <c r="D24" s="103" t="s">
        <v>16</v>
      </c>
      <c r="E24" s="103">
        <v>7124500</v>
      </c>
      <c r="F24" s="179">
        <v>7224500</v>
      </c>
      <c r="G24" s="179">
        <v>7324500</v>
      </c>
    </row>
    <row r="25" spans="1:7" ht="63.75" thickBot="1">
      <c r="A25" s="120" t="s">
        <v>147</v>
      </c>
      <c r="B25" s="111" t="s">
        <v>203</v>
      </c>
      <c r="C25" s="112" t="s">
        <v>148</v>
      </c>
      <c r="D25" s="113" t="s">
        <v>16</v>
      </c>
      <c r="E25" s="113"/>
      <c r="F25" s="113"/>
      <c r="G25" s="114"/>
    </row>
    <row r="26" spans="1:7" ht="15.75">
      <c r="A26" s="205"/>
      <c r="B26" s="80" t="s">
        <v>149</v>
      </c>
      <c r="C26" s="208" t="s">
        <v>150</v>
      </c>
      <c r="D26" s="202"/>
      <c r="E26" s="202"/>
      <c r="F26" s="202"/>
      <c r="G26" s="200"/>
    </row>
    <row r="27" spans="1:7" ht="16.5" thickBot="1">
      <c r="A27" s="206"/>
      <c r="B27" s="84"/>
      <c r="C27" s="210"/>
      <c r="D27" s="203"/>
      <c r="E27" s="203"/>
      <c r="F27" s="203"/>
      <c r="G27" s="204"/>
    </row>
    <row r="28" spans="1:7" ht="63.75" thickBot="1">
      <c r="A28" s="120" t="s">
        <v>151</v>
      </c>
      <c r="B28" s="111" t="s">
        <v>153</v>
      </c>
      <c r="C28" s="112" t="s">
        <v>152</v>
      </c>
      <c r="D28" s="113" t="s">
        <v>16</v>
      </c>
      <c r="E28" s="121">
        <f>E10</f>
        <v>14727418.4</v>
      </c>
      <c r="F28" s="121">
        <f>F10</f>
        <v>14510187</v>
      </c>
      <c r="G28" s="121">
        <f>G10</f>
        <v>14675980</v>
      </c>
    </row>
    <row r="29" spans="1:7" ht="15.75">
      <c r="A29" s="205"/>
      <c r="B29" s="80" t="s">
        <v>149</v>
      </c>
      <c r="C29" s="208" t="s">
        <v>154</v>
      </c>
      <c r="D29" s="202"/>
      <c r="E29" s="202"/>
      <c r="F29" s="202"/>
      <c r="G29" s="200"/>
    </row>
    <row r="30" spans="1:7" ht="16.5" thickBot="1">
      <c r="A30" s="207"/>
      <c r="B30" s="131"/>
      <c r="C30" s="209"/>
      <c r="D30" s="211"/>
      <c r="E30" s="211"/>
      <c r="F30" s="211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254</v>
      </c>
      <c r="C32" s="21" t="s">
        <v>156</v>
      </c>
      <c r="D32" s="214" t="s">
        <v>255</v>
      </c>
      <c r="E32" s="214"/>
      <c r="F32" s="18"/>
      <c r="G32" s="18"/>
    </row>
    <row r="33" spans="1:7" ht="25.5" customHeight="1">
      <c r="A33" s="2"/>
      <c r="B33" s="19" t="s">
        <v>155</v>
      </c>
      <c r="C33" s="20" t="s">
        <v>157</v>
      </c>
      <c r="D33" s="212" t="s">
        <v>158</v>
      </c>
      <c r="E33" s="212"/>
      <c r="F33" s="18"/>
      <c r="G33" s="18"/>
    </row>
    <row r="34" spans="1:7" ht="25.5" customHeight="1">
      <c r="A34" s="2"/>
      <c r="B34" s="39" t="s">
        <v>193</v>
      </c>
      <c r="C34" s="21" t="s">
        <v>156</v>
      </c>
      <c r="D34" s="214" t="s">
        <v>243</v>
      </c>
      <c r="E34" s="214"/>
      <c r="F34" s="18"/>
      <c r="G34" s="18"/>
    </row>
    <row r="35" spans="1:7" ht="25.5" customHeight="1">
      <c r="A35" s="2"/>
      <c r="B35" s="19" t="s">
        <v>159</v>
      </c>
      <c r="C35" s="20" t="s">
        <v>157</v>
      </c>
      <c r="D35" s="212" t="s">
        <v>158</v>
      </c>
      <c r="E35" s="212"/>
      <c r="F35" s="18"/>
      <c r="G35" s="18"/>
    </row>
    <row r="36" spans="1:7" ht="26.25" customHeight="1" hidden="1">
      <c r="A36" s="2"/>
      <c r="B36" s="5" t="s">
        <v>160</v>
      </c>
      <c r="C36" s="213" t="s">
        <v>161</v>
      </c>
      <c r="D36" s="213"/>
      <c r="E36" s="214"/>
      <c r="F36" s="214"/>
      <c r="G36" s="21" t="s">
        <v>164</v>
      </c>
    </row>
    <row r="37" spans="1:7" ht="25.5" customHeight="1" hidden="1">
      <c r="A37" s="2"/>
      <c r="B37" s="5"/>
      <c r="C37" s="212" t="s">
        <v>162</v>
      </c>
      <c r="D37" s="212"/>
      <c r="E37" s="212" t="s">
        <v>163</v>
      </c>
      <c r="F37" s="212"/>
      <c r="G37" s="20" t="s">
        <v>165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A1:G1"/>
    <mergeCell ref="A2:A3"/>
    <mergeCell ref="B2:B3"/>
    <mergeCell ref="C2:C3"/>
    <mergeCell ref="D2:D3"/>
    <mergeCell ref="E2:G2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5"/>
      <c r="B2" s="215"/>
      <c r="C2" s="215"/>
      <c r="D2" s="215"/>
      <c r="F2" s="216" t="s">
        <v>191</v>
      </c>
      <c r="G2" s="215"/>
      <c r="H2" s="215"/>
      <c r="I2" s="215"/>
      <c r="J2" s="215"/>
    </row>
    <row r="3" spans="1:10" ht="15">
      <c r="A3" s="215"/>
      <c r="B3" s="215"/>
      <c r="C3" s="215"/>
      <c r="D3" s="215"/>
      <c r="F3" s="216" t="s">
        <v>252</v>
      </c>
      <c r="G3" s="215"/>
      <c r="H3" s="215"/>
      <c r="I3" s="215"/>
      <c r="J3" s="215"/>
    </row>
    <row r="4" spans="1:4" ht="15">
      <c r="A4" s="157"/>
      <c r="B4" s="157"/>
      <c r="C4" s="157"/>
      <c r="D4" s="157"/>
    </row>
    <row r="5" spans="1:10" ht="15">
      <c r="A5" s="215"/>
      <c r="B5" s="215"/>
      <c r="C5" s="215"/>
      <c r="D5" s="215"/>
      <c r="F5" s="216" t="s">
        <v>253</v>
      </c>
      <c r="G5" s="215"/>
      <c r="H5" s="215"/>
      <c r="I5" s="215"/>
      <c r="J5" s="215"/>
    </row>
    <row r="6" spans="1:10" ht="15">
      <c r="A6" s="215"/>
      <c r="B6" s="215"/>
      <c r="C6" s="215"/>
      <c r="D6" s="215"/>
      <c r="F6" s="216"/>
      <c r="G6" s="215"/>
      <c r="H6" s="215"/>
      <c r="I6" s="215"/>
      <c r="J6" s="215"/>
    </row>
    <row r="7" ht="15">
      <c r="F7" t="s">
        <v>242</v>
      </c>
    </row>
    <row r="8" ht="15">
      <c r="F8" t="s">
        <v>267</v>
      </c>
    </row>
    <row r="11" spans="2:9" ht="15">
      <c r="B11" s="158"/>
      <c r="C11" s="158"/>
      <c r="D11" s="158"/>
      <c r="E11" s="223" t="s">
        <v>218</v>
      </c>
      <c r="F11" s="223"/>
      <c r="G11" s="158"/>
      <c r="H11" s="158"/>
      <c r="I11" s="158"/>
    </row>
    <row r="12" spans="2:9" ht="15">
      <c r="B12" s="223" t="s">
        <v>219</v>
      </c>
      <c r="C12" s="223"/>
      <c r="D12" s="223"/>
      <c r="E12" s="223"/>
      <c r="F12" s="223"/>
      <c r="G12" s="223"/>
      <c r="H12" s="223"/>
      <c r="I12" s="223"/>
    </row>
    <row r="13" spans="2:9" ht="15">
      <c r="B13" s="223" t="s">
        <v>256</v>
      </c>
      <c r="C13" s="223"/>
      <c r="D13" s="223"/>
      <c r="E13" s="223"/>
      <c r="F13" s="223"/>
      <c r="G13" s="223"/>
      <c r="H13" s="223"/>
      <c r="I13" s="223"/>
    </row>
    <row r="14" spans="2:9" ht="15">
      <c r="B14" s="223" t="s">
        <v>266</v>
      </c>
      <c r="C14" s="223"/>
      <c r="D14" s="223"/>
      <c r="E14" s="223"/>
      <c r="F14" s="223"/>
      <c r="G14" s="223"/>
      <c r="H14" s="223"/>
      <c r="I14" s="223"/>
    </row>
    <row r="17" spans="1:10" ht="46.5" customHeight="1">
      <c r="A17" s="220" t="s">
        <v>230</v>
      </c>
      <c r="B17" s="220"/>
      <c r="C17" s="220"/>
      <c r="D17" s="220"/>
      <c r="E17" s="220"/>
      <c r="F17" s="219"/>
      <c r="G17" s="219"/>
      <c r="H17" s="219"/>
      <c r="I17" s="219"/>
      <c r="J17" s="219"/>
    </row>
    <row r="18" spans="1:10" ht="43.5" customHeight="1">
      <c r="A18" s="220" t="s">
        <v>220</v>
      </c>
      <c r="B18" s="220"/>
      <c r="C18" s="220"/>
      <c r="D18" s="220"/>
      <c r="E18" s="220"/>
      <c r="F18" s="220" t="s">
        <v>221</v>
      </c>
      <c r="G18" s="220"/>
      <c r="H18" s="220"/>
      <c r="I18" s="220"/>
      <c r="J18" s="220"/>
    </row>
    <row r="19" spans="1:10" ht="29.25" customHeight="1">
      <c r="A19" s="219" t="s">
        <v>231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2" ht="15">
      <c r="H22" s="159" t="s">
        <v>222</v>
      </c>
    </row>
    <row r="23" spans="6:8" ht="15">
      <c r="F23" s="160"/>
      <c r="G23" s="160" t="s">
        <v>223</v>
      </c>
      <c r="H23" s="180">
        <v>44666</v>
      </c>
    </row>
    <row r="24" spans="5:8" ht="15">
      <c r="E24" s="217" t="s">
        <v>224</v>
      </c>
      <c r="F24" s="217"/>
      <c r="G24" s="218"/>
      <c r="H24" s="159"/>
    </row>
    <row r="25" spans="6:8" ht="15">
      <c r="F25" s="221" t="s">
        <v>225</v>
      </c>
      <c r="G25" s="222"/>
      <c r="H25" s="159">
        <v>906</v>
      </c>
    </row>
    <row r="26" spans="5:8" ht="15">
      <c r="E26" s="217" t="s">
        <v>224</v>
      </c>
      <c r="F26" s="217"/>
      <c r="G26" s="218"/>
      <c r="H26" s="159"/>
    </row>
    <row r="27" spans="6:8" ht="15">
      <c r="F27" s="160"/>
      <c r="G27" s="160" t="s">
        <v>226</v>
      </c>
      <c r="H27" s="159">
        <v>6636006249</v>
      </c>
    </row>
    <row r="28" spans="6:8" ht="15">
      <c r="F28" s="160"/>
      <c r="G28" s="160" t="s">
        <v>227</v>
      </c>
      <c r="H28" s="159">
        <v>661901001</v>
      </c>
    </row>
    <row r="29" spans="6:8" ht="15">
      <c r="F29" s="160"/>
      <c r="G29" s="160" t="s">
        <v>192</v>
      </c>
      <c r="H29" s="159"/>
    </row>
  </sheetData>
  <sheetProtection/>
  <mergeCells count="21">
    <mergeCell ref="B12:I12"/>
    <mergeCell ref="A6:D6"/>
    <mergeCell ref="F19:J19"/>
    <mergeCell ref="A17:E17"/>
    <mergeCell ref="A19:E19"/>
    <mergeCell ref="B13:I13"/>
    <mergeCell ref="E11:F11"/>
    <mergeCell ref="E26:G26"/>
    <mergeCell ref="F17:J17"/>
    <mergeCell ref="F18:J18"/>
    <mergeCell ref="E24:G24"/>
    <mergeCell ref="F25:G25"/>
    <mergeCell ref="B14:I14"/>
    <mergeCell ref="A18:E18"/>
    <mergeCell ref="A2:D2"/>
    <mergeCell ref="F2:J2"/>
    <mergeCell ref="A3:D3"/>
    <mergeCell ref="F3:J3"/>
    <mergeCell ref="A5:D5"/>
    <mergeCell ref="F6:J6"/>
    <mergeCell ref="F5:J5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2022-04-14T07:40:44Z</dcterms:modified>
  <cp:category/>
  <cp:version/>
  <cp:contentType/>
  <cp:contentStatus/>
</cp:coreProperties>
</file>